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2ABD1103-39D6-4A2A-9E1F-8D8A08F54158}" xr6:coauthVersionLast="47" xr6:coauthVersionMax="47" xr10:uidLastSave="{00000000-0000-0000-0000-000000000000}"/>
  <bookViews>
    <workbookView xWindow="3585" yWindow="540" windowWidth="22740" windowHeight="1422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<sst xmlns="http://schemas.openxmlformats.org/spreadsheetml/2006/main" count="34268" uniqueCount="2491">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</sst>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57926" y="78468"/>
          <a:ext cx="11996249" cy="912573"/>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G40" sqref="AG40:AG2039"/>
    </sheetView>
  </sheetViews>
  <sheetFormatPr defaultColWidth="9" defaultRowHeight="20.100000000000001" customHeight="1"/>
  <cols>
    <col min="1" max="1" width="6.5" style="16" customWidth="1"/>
    <col min="2" max="11" width="0.875" style="104" customWidth="1"/>
    <col min="12" max="17" width="1.5" style="104" customWidth="1"/>
    <col min="18" max="18" width="2.5" style="104" customWidth="1"/>
    <col min="19" max="19" width="1.5" style="104" customWidth="1"/>
    <col min="20" max="20" width="3.5" style="104" customWidth="1"/>
    <col min="21" max="21" width="1.75" style="104" customWidth="1"/>
    <col min="22" max="22" width="7.5" style="104" customWidth="1"/>
    <col min="23" max="23" width="14.5" style="104" customWidth="1"/>
    <col min="24" max="24" width="10.5" style="104" customWidth="1"/>
    <col min="25" max="25" width="4.875" style="104" customWidth="1"/>
    <col min="26" max="26" width="10.25" style="104" customWidth="1"/>
    <col min="27" max="27" width="10.5" style="104" customWidth="1"/>
    <col min="28" max="28" width="10.875" style="634" customWidth="1"/>
    <col min="29" max="29" width="2.75" style="283" customWidth="1"/>
    <col min="30" max="30" width="12.5" style="634" customWidth="1"/>
    <col min="31" max="31" width="10.875" style="104"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2"/>
      <c r="AO1" s="483"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4"/>
    </row>
    <row r="3" spans="1:41" s="485"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7"/>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89" t="s">
        <v>15</v>
      </c>
      <c r="Q17" s="702"/>
      <c r="R17" s="703"/>
      <c r="S17" s="703"/>
      <c r="T17" s="703"/>
      <c r="U17" s="704"/>
      <c r="V17" s="486"/>
      <c r="W17" s="486"/>
      <c r="X17" s="486"/>
      <c r="Y17" s="486"/>
      <c r="Z17" s="486"/>
      <c r="AA17" s="16"/>
      <c r="AB17" s="16"/>
      <c r="AC17" s="16"/>
      <c r="AD17" s="16"/>
      <c r="AE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0"/>
      <c r="X22" s="490"/>
      <c r="Y22" s="490"/>
      <c r="Z22" s="490"/>
      <c r="AA22" s="491"/>
      <c r="AB22" s="491"/>
      <c r="AC22" s="491"/>
      <c r="AD22" s="491"/>
      <c r="AE22" s="491"/>
      <c r="AF22" s="491"/>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0"/>
      <c r="Z23" s="490"/>
      <c r="AA23" s="491"/>
      <c r="AB23" s="491"/>
      <c r="AC23" s="491"/>
      <c r="AD23" s="491"/>
      <c r="AE23" s="491"/>
      <c r="AF23" s="491"/>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0"/>
      <c r="Z24" s="490"/>
      <c r="AA24" s="491"/>
      <c r="AB24" s="491"/>
      <c r="AC24" s="491"/>
      <c r="AD24" s="491"/>
      <c r="AE24" s="491"/>
      <c r="AF24" s="491"/>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0"/>
      <c r="Z25" s="490"/>
      <c r="AA25" s="491"/>
      <c r="AB25" s="491"/>
      <c r="AC25" s="491"/>
      <c r="AD25" s="491"/>
      <c r="AE25" s="491"/>
      <c r="AF25" s="491"/>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692" t="s">
        <v>32</v>
      </c>
      <c r="B33" s="693"/>
      <c r="C33" s="693"/>
      <c r="D33" s="693"/>
      <c r="E33" s="693"/>
      <c r="F33" s="693"/>
      <c r="G33" s="693"/>
      <c r="H33" s="693"/>
      <c r="I33" s="693"/>
      <c r="J33" s="693"/>
      <c r="K33" s="693"/>
      <c r="L33" s="693"/>
      <c r="M33" s="693"/>
      <c r="N33" s="693"/>
      <c r="O33" s="693"/>
      <c r="P33" s="693"/>
      <c r="Q33" s="693"/>
      <c r="R33" s="693"/>
      <c r="S33" s="694"/>
      <c r="T33" s="691">
        <f>COUNTIF($Z40:$AB2039,"*介護予防*")</f>
        <v>0</v>
      </c>
      <c r="U33" s="691"/>
      <c r="V33" s="475" t="s">
        <v>33</v>
      </c>
      <c r="W33" s="231"/>
      <c r="Y33" s="238"/>
      <c r="Z33" s="238"/>
      <c r="AA33" s="238"/>
      <c r="AB33" s="238"/>
      <c r="AC33" s="238"/>
      <c r="AD33" s="238"/>
      <c r="AE33" s="238"/>
      <c r="AF33" s="238"/>
      <c r="AG33" s="238"/>
    </row>
    <row r="34" spans="1:43" s="239" customFormat="1" ht="18">
      <c r="A34" s="692" t="s">
        <v>34</v>
      </c>
      <c r="B34" s="693"/>
      <c r="C34" s="693"/>
      <c r="D34" s="693"/>
      <c r="E34" s="693"/>
      <c r="F34" s="693"/>
      <c r="G34" s="693"/>
      <c r="H34" s="693"/>
      <c r="I34" s="693"/>
      <c r="J34" s="693"/>
      <c r="K34" s="693"/>
      <c r="L34" s="693"/>
      <c r="M34" s="693"/>
      <c r="N34" s="693"/>
      <c r="O34" s="693"/>
      <c r="P34" s="693"/>
      <c r="Q34" s="693"/>
      <c r="R34" s="693"/>
      <c r="S34" s="694"/>
      <c r="T34" s="691">
        <f>COUNTIF($Z40:$AB2039,"*短期利用型*")</f>
        <v>0</v>
      </c>
      <c r="U34" s="691"/>
      <c r="V34" s="475" t="s">
        <v>33</v>
      </c>
      <c r="W34" s="232"/>
      <c r="Y34" s="238"/>
      <c r="Z34" s="238"/>
      <c r="AA34" s="238"/>
      <c r="AB34" s="238"/>
      <c r="AC34" s="238"/>
      <c r="AD34" s="238"/>
      <c r="AE34" s="238"/>
      <c r="AF34" s="238"/>
      <c r="AG34" s="238"/>
    </row>
    <row r="35" spans="1:43" s="239" customFormat="1" ht="18">
      <c r="A35" s="692" t="s">
        <v>35</v>
      </c>
      <c r="B35" s="693"/>
      <c r="C35" s="693"/>
      <c r="D35" s="693"/>
      <c r="E35" s="693"/>
      <c r="F35" s="693"/>
      <c r="G35" s="693"/>
      <c r="H35" s="693"/>
      <c r="I35" s="693"/>
      <c r="J35" s="693"/>
      <c r="K35" s="693"/>
      <c r="L35" s="693"/>
      <c r="M35" s="693"/>
      <c r="N35" s="693"/>
      <c r="O35" s="693"/>
      <c r="P35" s="693"/>
      <c r="Q35" s="693"/>
      <c r="R35" s="693"/>
      <c r="S35" s="694"/>
      <c r="T35" s="691">
        <f>COUNTIF($Z40:$AB2039,"*独自*")+COUNTIF($Z40:$AB2039,"介護予防ケアマネジメント")</f>
        <v>0</v>
      </c>
      <c r="U35" s="691"/>
      <c r="V35" s="475" t="s">
        <v>33</v>
      </c>
      <c r="W35" s="232"/>
      <c r="Y35" s="238"/>
      <c r="Z35" s="238"/>
      <c r="AA35" s="238"/>
      <c r="AB35" s="238"/>
      <c r="AC35" s="238"/>
      <c r="AD35" s="238"/>
      <c r="AE35" s="238"/>
      <c r="AF35" s="238"/>
      <c r="AG35" s="238"/>
    </row>
    <row r="36" spans="1:43" s="239" customFormat="1" ht="18.75" thickBot="1">
      <c r="A36" s="692" t="s">
        <v>36</v>
      </c>
      <c r="B36" s="693"/>
      <c r="C36" s="693"/>
      <c r="D36" s="693"/>
      <c r="E36" s="693"/>
      <c r="F36" s="693"/>
      <c r="G36" s="693"/>
      <c r="H36" s="693"/>
      <c r="I36" s="693"/>
      <c r="J36" s="693"/>
      <c r="K36" s="693"/>
      <c r="L36" s="693"/>
      <c r="M36" s="693"/>
      <c r="N36" s="693"/>
      <c r="O36" s="693"/>
      <c r="P36" s="693"/>
      <c r="Q36" s="693"/>
      <c r="R36" s="693"/>
      <c r="S36" s="694"/>
      <c r="T36" s="691">
        <f>COUNTIF(AQ40:AR2039,"その他")</f>
        <v>0</v>
      </c>
      <c r="U36" s="691"/>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7" t="s">
        <v>40</v>
      </c>
      <c r="R38" s="718"/>
      <c r="S38" s="718"/>
      <c r="T38" s="718"/>
      <c r="U38" s="718"/>
      <c r="V38" s="719"/>
      <c r="W38" s="648" t="s">
        <v>41</v>
      </c>
      <c r="X38" s="648"/>
      <c r="Y38" s="648"/>
      <c r="Z38" s="648" t="s">
        <v>42</v>
      </c>
      <c r="AA38" s="648"/>
      <c r="AB38" s="648"/>
      <c r="AC38" s="689" t="s">
        <v>43</v>
      </c>
      <c r="AD38" s="641" t="s">
        <v>44</v>
      </c>
      <c r="AE38" s="720" t="s">
        <v>45</v>
      </c>
      <c r="AF38" s="644" t="s">
        <v>46</v>
      </c>
      <c r="AG38" s="715" t="s">
        <v>47</v>
      </c>
      <c r="AH38"/>
      <c r="AI38"/>
      <c r="AJ38"/>
      <c r="AK38"/>
      <c r="AL38"/>
      <c r="AM38"/>
      <c r="AN38"/>
    </row>
    <row r="39" spans="1:43" s="239" customFormat="1" ht="47.4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6" t="s">
        <v>49</v>
      </c>
      <c r="W39" s="641"/>
      <c r="X39" s="641"/>
      <c r="Y39" s="641"/>
      <c r="Z39" s="641"/>
      <c r="AA39" s="641"/>
      <c r="AB39" s="641"/>
      <c r="AC39" s="690"/>
      <c r="AD39" s="642"/>
      <c r="AE39" s="721"/>
      <c r="AF39" s="645"/>
      <c r="AG39" s="716"/>
      <c r="AH39"/>
      <c r="AI39"/>
      <c r="AJ39"/>
      <c r="AK39"/>
      <c r="AL39"/>
      <c r="AM39"/>
      <c r="AN39"/>
    </row>
    <row r="40" spans="1:43" ht="45" customHeight="1">
      <c r="A40" s="631">
        <v>1</v>
      </c>
      <c r="B40" s="711"/>
      <c r="C40" s="712"/>
      <c r="D40" s="712"/>
      <c r="E40" s="712"/>
      <c r="F40" s="712"/>
      <c r="G40" s="712"/>
      <c r="H40" s="712"/>
      <c r="I40" s="712"/>
      <c r="J40" s="712"/>
      <c r="K40" s="712"/>
      <c r="L40" s="714"/>
      <c r="M40" s="714"/>
      <c r="N40" s="714"/>
      <c r="O40" s="714"/>
      <c r="P40" s="714"/>
      <c r="Q40" s="713"/>
      <c r="R40" s="713"/>
      <c r="S40" s="713"/>
      <c r="T40" s="713"/>
      <c r="U40" s="713"/>
      <c r="V40" s="633"/>
      <c r="W40" s="722"/>
      <c r="X40" s="722"/>
      <c r="Y40" s="722"/>
      <c r="Z40" s="649"/>
      <c r="AA40" s="650"/>
      <c r="AB40" s="651"/>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36"/>
      <c r="C41" s="637"/>
      <c r="D41" s="637"/>
      <c r="E41" s="637"/>
      <c r="F41" s="637"/>
      <c r="G41" s="637"/>
      <c r="H41" s="637"/>
      <c r="I41" s="637"/>
      <c r="J41" s="637"/>
      <c r="K41" s="637"/>
      <c r="L41" s="638"/>
      <c r="M41" s="638"/>
      <c r="N41" s="638"/>
      <c r="O41" s="638"/>
      <c r="P41" s="638"/>
      <c r="Q41" s="639"/>
      <c r="R41" s="639"/>
      <c r="S41" s="639"/>
      <c r="T41" s="639"/>
      <c r="U41" s="639"/>
      <c r="V41" s="632"/>
      <c r="W41" s="640"/>
      <c r="X41" s="640"/>
      <c r="Y41" s="640"/>
      <c r="Z41" s="640"/>
      <c r="AA41" s="640"/>
      <c r="AB41" s="640"/>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31">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632"/>
      <c r="W42" s="640"/>
      <c r="X42" s="640"/>
      <c r="Y42" s="640"/>
      <c r="Z42" s="640"/>
      <c r="AA42" s="640"/>
      <c r="AB42" s="640"/>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31">
        <f t="shared" si="1"/>
        <v>4</v>
      </c>
      <c r="B43" s="636"/>
      <c r="C43" s="637"/>
      <c r="D43" s="637"/>
      <c r="E43" s="637"/>
      <c r="F43" s="637"/>
      <c r="G43" s="637"/>
      <c r="H43" s="637"/>
      <c r="I43" s="637"/>
      <c r="J43" s="637"/>
      <c r="K43" s="637"/>
      <c r="L43" s="638"/>
      <c r="M43" s="638"/>
      <c r="N43" s="638"/>
      <c r="O43" s="638"/>
      <c r="P43" s="638"/>
      <c r="Q43" s="639"/>
      <c r="R43" s="639"/>
      <c r="S43" s="639"/>
      <c r="T43" s="639"/>
      <c r="U43" s="639"/>
      <c r="V43" s="632"/>
      <c r="W43" s="640"/>
      <c r="X43" s="640"/>
      <c r="Y43" s="640"/>
      <c r="Z43" s="640"/>
      <c r="AA43" s="640"/>
      <c r="AB43" s="640"/>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31">
        <f t="shared" si="1"/>
        <v>5</v>
      </c>
      <c r="B44" s="636"/>
      <c r="C44" s="637"/>
      <c r="D44" s="637"/>
      <c r="E44" s="637"/>
      <c r="F44" s="637"/>
      <c r="G44" s="637"/>
      <c r="H44" s="637"/>
      <c r="I44" s="637"/>
      <c r="J44" s="637"/>
      <c r="K44" s="637"/>
      <c r="L44" s="638"/>
      <c r="M44" s="638"/>
      <c r="N44" s="638"/>
      <c r="O44" s="638"/>
      <c r="P44" s="638"/>
      <c r="Q44" s="639"/>
      <c r="R44" s="639"/>
      <c r="S44" s="639"/>
      <c r="T44" s="639"/>
      <c r="U44" s="639"/>
      <c r="V44" s="632"/>
      <c r="W44" s="640"/>
      <c r="X44" s="640"/>
      <c r="Y44" s="640"/>
      <c r="Z44" s="640"/>
      <c r="AA44" s="640"/>
      <c r="AB44" s="640"/>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31">
        <f t="shared" si="1"/>
        <v>6</v>
      </c>
      <c r="B45" s="636"/>
      <c r="C45" s="637"/>
      <c r="D45" s="637"/>
      <c r="E45" s="637"/>
      <c r="F45" s="637"/>
      <c r="G45" s="637"/>
      <c r="H45" s="637"/>
      <c r="I45" s="637"/>
      <c r="J45" s="637"/>
      <c r="K45" s="637"/>
      <c r="L45" s="638"/>
      <c r="M45" s="638"/>
      <c r="N45" s="638"/>
      <c r="O45" s="638"/>
      <c r="P45" s="638"/>
      <c r="Q45" s="639"/>
      <c r="R45" s="639"/>
      <c r="S45" s="639"/>
      <c r="T45" s="639"/>
      <c r="U45" s="639"/>
      <c r="V45" s="632"/>
      <c r="W45" s="640"/>
      <c r="X45" s="640"/>
      <c r="Y45" s="640"/>
      <c r="Z45" s="640"/>
      <c r="AA45" s="640"/>
      <c r="AB45" s="640"/>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31">
        <f t="shared" si="1"/>
        <v>7</v>
      </c>
      <c r="B46" s="636"/>
      <c r="C46" s="637"/>
      <c r="D46" s="637"/>
      <c r="E46" s="637"/>
      <c r="F46" s="637"/>
      <c r="G46" s="637"/>
      <c r="H46" s="637"/>
      <c r="I46" s="637"/>
      <c r="J46" s="637"/>
      <c r="K46" s="637"/>
      <c r="L46" s="638"/>
      <c r="M46" s="638"/>
      <c r="N46" s="638"/>
      <c r="O46" s="638"/>
      <c r="P46" s="638"/>
      <c r="Q46" s="639"/>
      <c r="R46" s="639"/>
      <c r="S46" s="639"/>
      <c r="T46" s="639"/>
      <c r="U46" s="639"/>
      <c r="V46" s="632"/>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31">
        <f t="shared" si="1"/>
        <v>8</v>
      </c>
      <c r="B47" s="636"/>
      <c r="C47" s="637"/>
      <c r="D47" s="637"/>
      <c r="E47" s="637"/>
      <c r="F47" s="637"/>
      <c r="G47" s="637"/>
      <c r="H47" s="637"/>
      <c r="I47" s="637"/>
      <c r="J47" s="637"/>
      <c r="K47" s="637"/>
      <c r="L47" s="638"/>
      <c r="M47" s="638"/>
      <c r="N47" s="638"/>
      <c r="O47" s="638"/>
      <c r="P47" s="638"/>
      <c r="Q47" s="639"/>
      <c r="R47" s="639"/>
      <c r="S47" s="639"/>
      <c r="T47" s="639"/>
      <c r="U47" s="639"/>
      <c r="V47" s="632"/>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31">
        <f t="shared" si="1"/>
        <v>9</v>
      </c>
      <c r="B48" s="636"/>
      <c r="C48" s="637"/>
      <c r="D48" s="637"/>
      <c r="E48" s="637"/>
      <c r="F48" s="637"/>
      <c r="G48" s="637"/>
      <c r="H48" s="637"/>
      <c r="I48" s="637"/>
      <c r="J48" s="637"/>
      <c r="K48" s="637"/>
      <c r="L48" s="638"/>
      <c r="M48" s="638"/>
      <c r="N48" s="638"/>
      <c r="O48" s="638"/>
      <c r="P48" s="638"/>
      <c r="Q48" s="639"/>
      <c r="R48" s="639"/>
      <c r="S48" s="639"/>
      <c r="T48" s="639"/>
      <c r="U48" s="639"/>
      <c r="V48" s="632"/>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31">
        <f t="shared" si="1"/>
        <v>10</v>
      </c>
      <c r="B49" s="636"/>
      <c r="C49" s="637"/>
      <c r="D49" s="637"/>
      <c r="E49" s="637"/>
      <c r="F49" s="637"/>
      <c r="G49" s="637"/>
      <c r="H49" s="637"/>
      <c r="I49" s="637"/>
      <c r="J49" s="637"/>
      <c r="K49" s="637"/>
      <c r="L49" s="638"/>
      <c r="M49" s="638"/>
      <c r="N49" s="638"/>
      <c r="O49" s="638"/>
      <c r="P49" s="638"/>
      <c r="Q49" s="639"/>
      <c r="R49" s="639"/>
      <c r="S49" s="639"/>
      <c r="T49" s="639"/>
      <c r="U49" s="639"/>
      <c r="V49" s="632"/>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31">
        <f t="shared" si="1"/>
        <v>11</v>
      </c>
      <c r="B50" s="636"/>
      <c r="C50" s="637"/>
      <c r="D50" s="637"/>
      <c r="E50" s="637"/>
      <c r="F50" s="637"/>
      <c r="G50" s="637"/>
      <c r="H50" s="637"/>
      <c r="I50" s="637"/>
      <c r="J50" s="637"/>
      <c r="K50" s="637"/>
      <c r="L50" s="638"/>
      <c r="M50" s="638"/>
      <c r="N50" s="638"/>
      <c r="O50" s="638"/>
      <c r="P50" s="638"/>
      <c r="Q50" s="639"/>
      <c r="R50" s="639"/>
      <c r="S50" s="639"/>
      <c r="T50" s="639"/>
      <c r="U50" s="639"/>
      <c r="V50" s="632"/>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31">
        <f t="shared" si="1"/>
        <v>12</v>
      </c>
      <c r="B51" s="636"/>
      <c r="C51" s="637"/>
      <c r="D51" s="637"/>
      <c r="E51" s="637"/>
      <c r="F51" s="637"/>
      <c r="G51" s="637"/>
      <c r="H51" s="637"/>
      <c r="I51" s="637"/>
      <c r="J51" s="637"/>
      <c r="K51" s="637"/>
      <c r="L51" s="638"/>
      <c r="M51" s="638"/>
      <c r="N51" s="638"/>
      <c r="O51" s="638"/>
      <c r="P51" s="638"/>
      <c r="Q51" s="639"/>
      <c r="R51" s="639"/>
      <c r="S51" s="639"/>
      <c r="T51" s="639"/>
      <c r="U51" s="639"/>
      <c r="V51" s="632"/>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31">
        <f t="shared" si="1"/>
        <v>13</v>
      </c>
      <c r="B52" s="636"/>
      <c r="C52" s="637"/>
      <c r="D52" s="637"/>
      <c r="E52" s="637"/>
      <c r="F52" s="637"/>
      <c r="G52" s="637"/>
      <c r="H52" s="637"/>
      <c r="I52" s="637"/>
      <c r="J52" s="637"/>
      <c r="K52" s="637"/>
      <c r="L52" s="638"/>
      <c r="M52" s="638"/>
      <c r="N52" s="638"/>
      <c r="O52" s="638"/>
      <c r="P52" s="638"/>
      <c r="Q52" s="639"/>
      <c r="R52" s="639"/>
      <c r="S52" s="639"/>
      <c r="T52" s="639"/>
      <c r="U52" s="639"/>
      <c r="V52" s="632"/>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31">
        <f t="shared" si="1"/>
        <v>14</v>
      </c>
      <c r="B53" s="636"/>
      <c r="C53" s="637"/>
      <c r="D53" s="637"/>
      <c r="E53" s="637"/>
      <c r="F53" s="637"/>
      <c r="G53" s="637"/>
      <c r="H53" s="637"/>
      <c r="I53" s="637"/>
      <c r="J53" s="637"/>
      <c r="K53" s="637"/>
      <c r="L53" s="638"/>
      <c r="M53" s="638"/>
      <c r="N53" s="638"/>
      <c r="O53" s="638"/>
      <c r="P53" s="638"/>
      <c r="Q53" s="639"/>
      <c r="R53" s="639"/>
      <c r="S53" s="639"/>
      <c r="T53" s="639"/>
      <c r="U53" s="639"/>
      <c r="V53" s="632"/>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31">
        <f t="shared" si="1"/>
        <v>15</v>
      </c>
      <c r="B54" s="636"/>
      <c r="C54" s="637"/>
      <c r="D54" s="637"/>
      <c r="E54" s="637"/>
      <c r="F54" s="637"/>
      <c r="G54" s="637"/>
      <c r="H54" s="637"/>
      <c r="I54" s="637"/>
      <c r="J54" s="637"/>
      <c r="K54" s="637"/>
      <c r="L54" s="638"/>
      <c r="M54" s="638"/>
      <c r="N54" s="638"/>
      <c r="O54" s="638"/>
      <c r="P54" s="638"/>
      <c r="Q54" s="639"/>
      <c r="R54" s="639"/>
      <c r="S54" s="639"/>
      <c r="T54" s="639"/>
      <c r="U54" s="639"/>
      <c r="V54" s="632"/>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31">
        <f t="shared" si="1"/>
        <v>16</v>
      </c>
      <c r="B55" s="636"/>
      <c r="C55" s="637"/>
      <c r="D55" s="637"/>
      <c r="E55" s="637"/>
      <c r="F55" s="637"/>
      <c r="G55" s="637"/>
      <c r="H55" s="637"/>
      <c r="I55" s="637"/>
      <c r="J55" s="637"/>
      <c r="K55" s="637"/>
      <c r="L55" s="638"/>
      <c r="M55" s="638"/>
      <c r="N55" s="638"/>
      <c r="O55" s="638"/>
      <c r="P55" s="638"/>
      <c r="Q55" s="639"/>
      <c r="R55" s="639"/>
      <c r="S55" s="639"/>
      <c r="T55" s="639"/>
      <c r="U55" s="639"/>
      <c r="V55" s="632"/>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31">
        <f t="shared" si="1"/>
        <v>17</v>
      </c>
      <c r="B56" s="636"/>
      <c r="C56" s="637"/>
      <c r="D56" s="637"/>
      <c r="E56" s="637"/>
      <c r="F56" s="637"/>
      <c r="G56" s="637"/>
      <c r="H56" s="637"/>
      <c r="I56" s="637"/>
      <c r="J56" s="637"/>
      <c r="K56" s="637"/>
      <c r="L56" s="638"/>
      <c r="M56" s="638"/>
      <c r="N56" s="638"/>
      <c r="O56" s="638"/>
      <c r="P56" s="638"/>
      <c r="Q56" s="639"/>
      <c r="R56" s="639"/>
      <c r="S56" s="639"/>
      <c r="T56" s="639"/>
      <c r="U56" s="639"/>
      <c r="V56" s="632"/>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31">
        <f t="shared" si="1"/>
        <v>18</v>
      </c>
      <c r="B57" s="636"/>
      <c r="C57" s="637"/>
      <c r="D57" s="637"/>
      <c r="E57" s="637"/>
      <c r="F57" s="637"/>
      <c r="G57" s="637"/>
      <c r="H57" s="637"/>
      <c r="I57" s="637"/>
      <c r="J57" s="637"/>
      <c r="K57" s="637"/>
      <c r="L57" s="638"/>
      <c r="M57" s="638"/>
      <c r="N57" s="638"/>
      <c r="O57" s="638"/>
      <c r="P57" s="638"/>
      <c r="Q57" s="639"/>
      <c r="R57" s="639"/>
      <c r="S57" s="639"/>
      <c r="T57" s="639"/>
      <c r="U57" s="639"/>
      <c r="V57" s="632"/>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31">
        <f t="shared" si="1"/>
        <v>19</v>
      </c>
      <c r="B58" s="636"/>
      <c r="C58" s="637"/>
      <c r="D58" s="637"/>
      <c r="E58" s="637"/>
      <c r="F58" s="637"/>
      <c r="G58" s="637"/>
      <c r="H58" s="637"/>
      <c r="I58" s="637"/>
      <c r="J58" s="637"/>
      <c r="K58" s="637"/>
      <c r="L58" s="638"/>
      <c r="M58" s="638"/>
      <c r="N58" s="638"/>
      <c r="O58" s="638"/>
      <c r="P58" s="638"/>
      <c r="Q58" s="639"/>
      <c r="R58" s="639"/>
      <c r="S58" s="639"/>
      <c r="T58" s="639"/>
      <c r="U58" s="639"/>
      <c r="V58" s="632"/>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31">
        <f t="shared" si="1"/>
        <v>20</v>
      </c>
      <c r="B59" s="636"/>
      <c r="C59" s="637"/>
      <c r="D59" s="637"/>
      <c r="E59" s="637"/>
      <c r="F59" s="637"/>
      <c r="G59" s="637"/>
      <c r="H59" s="637"/>
      <c r="I59" s="637"/>
      <c r="J59" s="637"/>
      <c r="K59" s="637"/>
      <c r="L59" s="638"/>
      <c r="M59" s="638"/>
      <c r="N59" s="638"/>
      <c r="O59" s="638"/>
      <c r="P59" s="638"/>
      <c r="Q59" s="639"/>
      <c r="R59" s="639"/>
      <c r="S59" s="639"/>
      <c r="T59" s="639"/>
      <c r="U59" s="639"/>
      <c r="V59" s="632"/>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31">
        <f t="shared" si="1"/>
        <v>21</v>
      </c>
      <c r="B60" s="636"/>
      <c r="C60" s="637"/>
      <c r="D60" s="637"/>
      <c r="E60" s="637"/>
      <c r="F60" s="637"/>
      <c r="G60" s="637"/>
      <c r="H60" s="637"/>
      <c r="I60" s="637"/>
      <c r="J60" s="637"/>
      <c r="K60" s="637"/>
      <c r="L60" s="638"/>
      <c r="M60" s="638"/>
      <c r="N60" s="638"/>
      <c r="O60" s="638"/>
      <c r="P60" s="638"/>
      <c r="Q60" s="639"/>
      <c r="R60" s="639"/>
      <c r="S60" s="639"/>
      <c r="T60" s="639"/>
      <c r="U60" s="639"/>
      <c r="V60" s="632"/>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31">
        <f t="shared" si="1"/>
        <v>22</v>
      </c>
      <c r="B61" s="636"/>
      <c r="C61" s="637"/>
      <c r="D61" s="637"/>
      <c r="E61" s="637"/>
      <c r="F61" s="637"/>
      <c r="G61" s="637"/>
      <c r="H61" s="637"/>
      <c r="I61" s="637"/>
      <c r="J61" s="637"/>
      <c r="K61" s="637"/>
      <c r="L61" s="638"/>
      <c r="M61" s="638"/>
      <c r="N61" s="638"/>
      <c r="O61" s="638"/>
      <c r="P61" s="638"/>
      <c r="Q61" s="639"/>
      <c r="R61" s="639"/>
      <c r="S61" s="639"/>
      <c r="T61" s="639"/>
      <c r="U61" s="639"/>
      <c r="V61" s="632"/>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31">
        <f t="shared" si="1"/>
        <v>23</v>
      </c>
      <c r="B62" s="636"/>
      <c r="C62" s="637"/>
      <c r="D62" s="637"/>
      <c r="E62" s="637"/>
      <c r="F62" s="637"/>
      <c r="G62" s="637"/>
      <c r="H62" s="637"/>
      <c r="I62" s="637"/>
      <c r="J62" s="637"/>
      <c r="K62" s="637"/>
      <c r="L62" s="638"/>
      <c r="M62" s="638"/>
      <c r="N62" s="638"/>
      <c r="O62" s="638"/>
      <c r="P62" s="638"/>
      <c r="Q62" s="639"/>
      <c r="R62" s="639"/>
      <c r="S62" s="639"/>
      <c r="T62" s="639"/>
      <c r="U62" s="639"/>
      <c r="V62" s="632"/>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31">
        <f t="shared" si="1"/>
        <v>24</v>
      </c>
      <c r="B63" s="636"/>
      <c r="C63" s="637"/>
      <c r="D63" s="637"/>
      <c r="E63" s="637"/>
      <c r="F63" s="637"/>
      <c r="G63" s="637"/>
      <c r="H63" s="637"/>
      <c r="I63" s="637"/>
      <c r="J63" s="637"/>
      <c r="K63" s="637"/>
      <c r="L63" s="638"/>
      <c r="M63" s="638"/>
      <c r="N63" s="638"/>
      <c r="O63" s="638"/>
      <c r="P63" s="638"/>
      <c r="Q63" s="639"/>
      <c r="R63" s="639"/>
      <c r="S63" s="639"/>
      <c r="T63" s="639"/>
      <c r="U63" s="639"/>
      <c r="V63" s="632"/>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31">
        <f t="shared" si="1"/>
        <v>25</v>
      </c>
      <c r="B64" s="636"/>
      <c r="C64" s="637"/>
      <c r="D64" s="637"/>
      <c r="E64" s="637"/>
      <c r="F64" s="637"/>
      <c r="G64" s="637"/>
      <c r="H64" s="637"/>
      <c r="I64" s="637"/>
      <c r="J64" s="637"/>
      <c r="K64" s="637"/>
      <c r="L64" s="638"/>
      <c r="M64" s="638"/>
      <c r="N64" s="638"/>
      <c r="O64" s="638"/>
      <c r="P64" s="638"/>
      <c r="Q64" s="639"/>
      <c r="R64" s="639"/>
      <c r="S64" s="639"/>
      <c r="T64" s="639"/>
      <c r="U64" s="639"/>
      <c r="V64" s="632"/>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31">
        <f t="shared" si="1"/>
        <v>26</v>
      </c>
      <c r="B65" s="636"/>
      <c r="C65" s="637"/>
      <c r="D65" s="637"/>
      <c r="E65" s="637"/>
      <c r="F65" s="637"/>
      <c r="G65" s="637"/>
      <c r="H65" s="637"/>
      <c r="I65" s="637"/>
      <c r="J65" s="637"/>
      <c r="K65" s="637"/>
      <c r="L65" s="638"/>
      <c r="M65" s="638"/>
      <c r="N65" s="638"/>
      <c r="O65" s="638"/>
      <c r="P65" s="638"/>
      <c r="Q65" s="639"/>
      <c r="R65" s="639"/>
      <c r="S65" s="639"/>
      <c r="T65" s="639"/>
      <c r="U65" s="639"/>
      <c r="V65" s="632"/>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31">
        <f t="shared" si="1"/>
        <v>27</v>
      </c>
      <c r="B66" s="636"/>
      <c r="C66" s="637"/>
      <c r="D66" s="637"/>
      <c r="E66" s="637"/>
      <c r="F66" s="637"/>
      <c r="G66" s="637"/>
      <c r="H66" s="637"/>
      <c r="I66" s="637"/>
      <c r="J66" s="637"/>
      <c r="K66" s="637"/>
      <c r="L66" s="638"/>
      <c r="M66" s="638"/>
      <c r="N66" s="638"/>
      <c r="O66" s="638"/>
      <c r="P66" s="638"/>
      <c r="Q66" s="639"/>
      <c r="R66" s="639"/>
      <c r="S66" s="639"/>
      <c r="T66" s="639"/>
      <c r="U66" s="639"/>
      <c r="V66" s="632"/>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31">
        <f t="shared" si="1"/>
        <v>28</v>
      </c>
      <c r="B67" s="636"/>
      <c r="C67" s="637"/>
      <c r="D67" s="637"/>
      <c r="E67" s="637"/>
      <c r="F67" s="637"/>
      <c r="G67" s="637"/>
      <c r="H67" s="637"/>
      <c r="I67" s="637"/>
      <c r="J67" s="637"/>
      <c r="K67" s="637"/>
      <c r="L67" s="638"/>
      <c r="M67" s="638"/>
      <c r="N67" s="638"/>
      <c r="O67" s="638"/>
      <c r="P67" s="638"/>
      <c r="Q67" s="639"/>
      <c r="R67" s="639"/>
      <c r="S67" s="639"/>
      <c r="T67" s="639"/>
      <c r="U67" s="639"/>
      <c r="V67" s="632"/>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31">
        <f t="shared" si="1"/>
        <v>29</v>
      </c>
      <c r="B68" s="636"/>
      <c r="C68" s="637"/>
      <c r="D68" s="637"/>
      <c r="E68" s="637"/>
      <c r="F68" s="637"/>
      <c r="G68" s="637"/>
      <c r="H68" s="637"/>
      <c r="I68" s="637"/>
      <c r="J68" s="637"/>
      <c r="K68" s="637"/>
      <c r="L68" s="638"/>
      <c r="M68" s="638"/>
      <c r="N68" s="638"/>
      <c r="O68" s="638"/>
      <c r="P68" s="638"/>
      <c r="Q68" s="639"/>
      <c r="R68" s="639"/>
      <c r="S68" s="639"/>
      <c r="T68" s="639"/>
      <c r="U68" s="639"/>
      <c r="V68" s="632"/>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31">
        <f t="shared" si="1"/>
        <v>30</v>
      </c>
      <c r="B69" s="636"/>
      <c r="C69" s="637"/>
      <c r="D69" s="637"/>
      <c r="E69" s="637"/>
      <c r="F69" s="637"/>
      <c r="G69" s="637"/>
      <c r="H69" s="637"/>
      <c r="I69" s="637"/>
      <c r="J69" s="637"/>
      <c r="K69" s="637"/>
      <c r="L69" s="638"/>
      <c r="M69" s="638"/>
      <c r="N69" s="638"/>
      <c r="O69" s="638"/>
      <c r="P69" s="638"/>
      <c r="Q69" s="639"/>
      <c r="R69" s="639"/>
      <c r="S69" s="639"/>
      <c r="T69" s="639"/>
      <c r="U69" s="639"/>
      <c r="V69" s="632"/>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31">
        <f t="shared" si="1"/>
        <v>31</v>
      </c>
      <c r="B70" s="636"/>
      <c r="C70" s="637"/>
      <c r="D70" s="637"/>
      <c r="E70" s="637"/>
      <c r="F70" s="637"/>
      <c r="G70" s="637"/>
      <c r="H70" s="637"/>
      <c r="I70" s="637"/>
      <c r="J70" s="637"/>
      <c r="K70" s="637"/>
      <c r="L70" s="638"/>
      <c r="M70" s="638"/>
      <c r="N70" s="638"/>
      <c r="O70" s="638"/>
      <c r="P70" s="638"/>
      <c r="Q70" s="639"/>
      <c r="R70" s="639"/>
      <c r="S70" s="639"/>
      <c r="T70" s="639"/>
      <c r="U70" s="639"/>
      <c r="V70" s="632"/>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31">
        <f t="shared" si="1"/>
        <v>32</v>
      </c>
      <c r="B71" s="636"/>
      <c r="C71" s="637"/>
      <c r="D71" s="637"/>
      <c r="E71" s="637"/>
      <c r="F71" s="637"/>
      <c r="G71" s="637"/>
      <c r="H71" s="637"/>
      <c r="I71" s="637"/>
      <c r="J71" s="637"/>
      <c r="K71" s="637"/>
      <c r="L71" s="638"/>
      <c r="M71" s="638"/>
      <c r="N71" s="638"/>
      <c r="O71" s="638"/>
      <c r="P71" s="638"/>
      <c r="Q71" s="639"/>
      <c r="R71" s="639"/>
      <c r="S71" s="639"/>
      <c r="T71" s="639"/>
      <c r="U71" s="639"/>
      <c r="V71" s="632"/>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31">
        <f t="shared" si="1"/>
        <v>33</v>
      </c>
      <c r="B72" s="636"/>
      <c r="C72" s="637"/>
      <c r="D72" s="637"/>
      <c r="E72" s="637"/>
      <c r="F72" s="637"/>
      <c r="G72" s="637"/>
      <c r="H72" s="637"/>
      <c r="I72" s="637"/>
      <c r="J72" s="637"/>
      <c r="K72" s="637"/>
      <c r="L72" s="638"/>
      <c r="M72" s="638"/>
      <c r="N72" s="638"/>
      <c r="O72" s="638"/>
      <c r="P72" s="638"/>
      <c r="Q72" s="639"/>
      <c r="R72" s="639"/>
      <c r="S72" s="639"/>
      <c r="T72" s="639"/>
      <c r="U72" s="639"/>
      <c r="V72" s="632"/>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31">
        <f t="shared" si="1"/>
        <v>34</v>
      </c>
      <c r="B73" s="636"/>
      <c r="C73" s="637"/>
      <c r="D73" s="637"/>
      <c r="E73" s="637"/>
      <c r="F73" s="637"/>
      <c r="G73" s="637"/>
      <c r="H73" s="637"/>
      <c r="I73" s="637"/>
      <c r="J73" s="637"/>
      <c r="K73" s="637"/>
      <c r="L73" s="638"/>
      <c r="M73" s="638"/>
      <c r="N73" s="638"/>
      <c r="O73" s="638"/>
      <c r="P73" s="638"/>
      <c r="Q73" s="639"/>
      <c r="R73" s="639"/>
      <c r="S73" s="639"/>
      <c r="T73" s="639"/>
      <c r="U73" s="639"/>
      <c r="V73" s="632"/>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31">
        <f t="shared" si="1"/>
        <v>35</v>
      </c>
      <c r="B74" s="636"/>
      <c r="C74" s="637"/>
      <c r="D74" s="637"/>
      <c r="E74" s="637"/>
      <c r="F74" s="637"/>
      <c r="G74" s="637"/>
      <c r="H74" s="637"/>
      <c r="I74" s="637"/>
      <c r="J74" s="637"/>
      <c r="K74" s="637"/>
      <c r="L74" s="638"/>
      <c r="M74" s="638"/>
      <c r="N74" s="638"/>
      <c r="O74" s="638"/>
      <c r="P74" s="638"/>
      <c r="Q74" s="639"/>
      <c r="R74" s="639"/>
      <c r="S74" s="639"/>
      <c r="T74" s="639"/>
      <c r="U74" s="639"/>
      <c r="V74" s="632"/>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31">
        <f t="shared" si="1"/>
        <v>36</v>
      </c>
      <c r="B75" s="636"/>
      <c r="C75" s="637"/>
      <c r="D75" s="637"/>
      <c r="E75" s="637"/>
      <c r="F75" s="637"/>
      <c r="G75" s="637"/>
      <c r="H75" s="637"/>
      <c r="I75" s="637"/>
      <c r="J75" s="637"/>
      <c r="K75" s="637"/>
      <c r="L75" s="638"/>
      <c r="M75" s="638"/>
      <c r="N75" s="638"/>
      <c r="O75" s="638"/>
      <c r="P75" s="638"/>
      <c r="Q75" s="639"/>
      <c r="R75" s="639"/>
      <c r="S75" s="639"/>
      <c r="T75" s="639"/>
      <c r="U75" s="639"/>
      <c r="V75" s="632"/>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31">
        <f t="shared" si="1"/>
        <v>37</v>
      </c>
      <c r="B76" s="636"/>
      <c r="C76" s="637"/>
      <c r="D76" s="637"/>
      <c r="E76" s="637"/>
      <c r="F76" s="637"/>
      <c r="G76" s="637"/>
      <c r="H76" s="637"/>
      <c r="I76" s="637"/>
      <c r="J76" s="637"/>
      <c r="K76" s="637"/>
      <c r="L76" s="638"/>
      <c r="M76" s="638"/>
      <c r="N76" s="638"/>
      <c r="O76" s="638"/>
      <c r="P76" s="638"/>
      <c r="Q76" s="639"/>
      <c r="R76" s="639"/>
      <c r="S76" s="639"/>
      <c r="T76" s="639"/>
      <c r="U76" s="639"/>
      <c r="V76" s="632"/>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31">
        <f t="shared" si="1"/>
        <v>38</v>
      </c>
      <c r="B77" s="636"/>
      <c r="C77" s="637"/>
      <c r="D77" s="637"/>
      <c r="E77" s="637"/>
      <c r="F77" s="637"/>
      <c r="G77" s="637"/>
      <c r="H77" s="637"/>
      <c r="I77" s="637"/>
      <c r="J77" s="637"/>
      <c r="K77" s="637"/>
      <c r="L77" s="638"/>
      <c r="M77" s="638"/>
      <c r="N77" s="638"/>
      <c r="O77" s="638"/>
      <c r="P77" s="638"/>
      <c r="Q77" s="639"/>
      <c r="R77" s="639"/>
      <c r="S77" s="639"/>
      <c r="T77" s="639"/>
      <c r="U77" s="639"/>
      <c r="V77" s="632"/>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31">
        <f t="shared" si="1"/>
        <v>39</v>
      </c>
      <c r="B78" s="636"/>
      <c r="C78" s="637"/>
      <c r="D78" s="637"/>
      <c r="E78" s="637"/>
      <c r="F78" s="637"/>
      <c r="G78" s="637"/>
      <c r="H78" s="637"/>
      <c r="I78" s="637"/>
      <c r="J78" s="637"/>
      <c r="K78" s="637"/>
      <c r="L78" s="638"/>
      <c r="M78" s="638"/>
      <c r="N78" s="638"/>
      <c r="O78" s="638"/>
      <c r="P78" s="638"/>
      <c r="Q78" s="639"/>
      <c r="R78" s="639"/>
      <c r="S78" s="639"/>
      <c r="T78" s="639"/>
      <c r="U78" s="639"/>
      <c r="V78" s="632"/>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31">
        <f t="shared" si="1"/>
        <v>40</v>
      </c>
      <c r="B79" s="636"/>
      <c r="C79" s="637"/>
      <c r="D79" s="637"/>
      <c r="E79" s="637"/>
      <c r="F79" s="637"/>
      <c r="G79" s="637"/>
      <c r="H79" s="637"/>
      <c r="I79" s="637"/>
      <c r="J79" s="637"/>
      <c r="K79" s="637"/>
      <c r="L79" s="638"/>
      <c r="M79" s="638"/>
      <c r="N79" s="638"/>
      <c r="O79" s="638"/>
      <c r="P79" s="638"/>
      <c r="Q79" s="639"/>
      <c r="R79" s="639"/>
      <c r="S79" s="639"/>
      <c r="T79" s="639"/>
      <c r="U79" s="639"/>
      <c r="V79" s="632"/>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31">
        <f t="shared" si="1"/>
        <v>41</v>
      </c>
      <c r="B80" s="636"/>
      <c r="C80" s="637"/>
      <c r="D80" s="637"/>
      <c r="E80" s="637"/>
      <c r="F80" s="637"/>
      <c r="G80" s="637"/>
      <c r="H80" s="637"/>
      <c r="I80" s="637"/>
      <c r="J80" s="637"/>
      <c r="K80" s="637"/>
      <c r="L80" s="638"/>
      <c r="M80" s="638"/>
      <c r="N80" s="638"/>
      <c r="O80" s="638"/>
      <c r="P80" s="638"/>
      <c r="Q80" s="639"/>
      <c r="R80" s="639"/>
      <c r="S80" s="639"/>
      <c r="T80" s="639"/>
      <c r="U80" s="639"/>
      <c r="V80" s="632"/>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31">
        <f t="shared" si="1"/>
        <v>42</v>
      </c>
      <c r="B81" s="636"/>
      <c r="C81" s="637"/>
      <c r="D81" s="637"/>
      <c r="E81" s="637"/>
      <c r="F81" s="637"/>
      <c r="G81" s="637"/>
      <c r="H81" s="637"/>
      <c r="I81" s="637"/>
      <c r="J81" s="637"/>
      <c r="K81" s="637"/>
      <c r="L81" s="638"/>
      <c r="M81" s="638"/>
      <c r="N81" s="638"/>
      <c r="O81" s="638"/>
      <c r="P81" s="638"/>
      <c r="Q81" s="639"/>
      <c r="R81" s="639"/>
      <c r="S81" s="639"/>
      <c r="T81" s="639"/>
      <c r="U81" s="639"/>
      <c r="V81" s="632"/>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31">
        <f t="shared" si="1"/>
        <v>43</v>
      </c>
      <c r="B82" s="636"/>
      <c r="C82" s="637"/>
      <c r="D82" s="637"/>
      <c r="E82" s="637"/>
      <c r="F82" s="637"/>
      <c r="G82" s="637"/>
      <c r="H82" s="637"/>
      <c r="I82" s="637"/>
      <c r="J82" s="637"/>
      <c r="K82" s="637"/>
      <c r="L82" s="638"/>
      <c r="M82" s="638"/>
      <c r="N82" s="638"/>
      <c r="O82" s="638"/>
      <c r="P82" s="638"/>
      <c r="Q82" s="639"/>
      <c r="R82" s="639"/>
      <c r="S82" s="639"/>
      <c r="T82" s="639"/>
      <c r="U82" s="639"/>
      <c r="V82" s="632"/>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31">
        <f t="shared" si="1"/>
        <v>44</v>
      </c>
      <c r="B83" s="636"/>
      <c r="C83" s="637"/>
      <c r="D83" s="637"/>
      <c r="E83" s="637"/>
      <c r="F83" s="637"/>
      <c r="G83" s="637"/>
      <c r="H83" s="637"/>
      <c r="I83" s="637"/>
      <c r="J83" s="637"/>
      <c r="K83" s="637"/>
      <c r="L83" s="638"/>
      <c r="M83" s="638"/>
      <c r="N83" s="638"/>
      <c r="O83" s="638"/>
      <c r="P83" s="638"/>
      <c r="Q83" s="639"/>
      <c r="R83" s="639"/>
      <c r="S83" s="639"/>
      <c r="T83" s="639"/>
      <c r="U83" s="639"/>
      <c r="V83" s="632"/>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31">
        <f t="shared" si="1"/>
        <v>45</v>
      </c>
      <c r="B84" s="636"/>
      <c r="C84" s="637"/>
      <c r="D84" s="637"/>
      <c r="E84" s="637"/>
      <c r="F84" s="637"/>
      <c r="G84" s="637"/>
      <c r="H84" s="637"/>
      <c r="I84" s="637"/>
      <c r="J84" s="637"/>
      <c r="K84" s="637"/>
      <c r="L84" s="638"/>
      <c r="M84" s="638"/>
      <c r="N84" s="638"/>
      <c r="O84" s="638"/>
      <c r="P84" s="638"/>
      <c r="Q84" s="639"/>
      <c r="R84" s="639"/>
      <c r="S84" s="639"/>
      <c r="T84" s="639"/>
      <c r="U84" s="639"/>
      <c r="V84" s="632"/>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31">
        <f t="shared" si="1"/>
        <v>46</v>
      </c>
      <c r="B85" s="636"/>
      <c r="C85" s="637"/>
      <c r="D85" s="637"/>
      <c r="E85" s="637"/>
      <c r="F85" s="637"/>
      <c r="G85" s="637"/>
      <c r="H85" s="637"/>
      <c r="I85" s="637"/>
      <c r="J85" s="637"/>
      <c r="K85" s="637"/>
      <c r="L85" s="638"/>
      <c r="M85" s="638"/>
      <c r="N85" s="638"/>
      <c r="O85" s="638"/>
      <c r="P85" s="638"/>
      <c r="Q85" s="639"/>
      <c r="R85" s="639"/>
      <c r="S85" s="639"/>
      <c r="T85" s="639"/>
      <c r="U85" s="639"/>
      <c r="V85" s="632"/>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31">
        <f t="shared" si="1"/>
        <v>47</v>
      </c>
      <c r="B86" s="636"/>
      <c r="C86" s="637"/>
      <c r="D86" s="637"/>
      <c r="E86" s="637"/>
      <c r="F86" s="637"/>
      <c r="G86" s="637"/>
      <c r="H86" s="637"/>
      <c r="I86" s="637"/>
      <c r="J86" s="637"/>
      <c r="K86" s="637"/>
      <c r="L86" s="638"/>
      <c r="M86" s="638"/>
      <c r="N86" s="638"/>
      <c r="O86" s="638"/>
      <c r="P86" s="638"/>
      <c r="Q86" s="639"/>
      <c r="R86" s="639"/>
      <c r="S86" s="639"/>
      <c r="T86" s="639"/>
      <c r="U86" s="639"/>
      <c r="V86" s="632"/>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31">
        <f t="shared" si="1"/>
        <v>48</v>
      </c>
      <c r="B87" s="636"/>
      <c r="C87" s="637"/>
      <c r="D87" s="637"/>
      <c r="E87" s="637"/>
      <c r="F87" s="637"/>
      <c r="G87" s="637"/>
      <c r="H87" s="637"/>
      <c r="I87" s="637"/>
      <c r="J87" s="637"/>
      <c r="K87" s="637"/>
      <c r="L87" s="638"/>
      <c r="M87" s="638"/>
      <c r="N87" s="638"/>
      <c r="O87" s="638"/>
      <c r="P87" s="638"/>
      <c r="Q87" s="639"/>
      <c r="R87" s="639"/>
      <c r="S87" s="639"/>
      <c r="T87" s="639"/>
      <c r="U87" s="639"/>
      <c r="V87" s="632"/>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31">
        <f t="shared" si="1"/>
        <v>49</v>
      </c>
      <c r="B88" s="636"/>
      <c r="C88" s="637"/>
      <c r="D88" s="637"/>
      <c r="E88" s="637"/>
      <c r="F88" s="637"/>
      <c r="G88" s="637"/>
      <c r="H88" s="637"/>
      <c r="I88" s="637"/>
      <c r="J88" s="637"/>
      <c r="K88" s="637"/>
      <c r="L88" s="638"/>
      <c r="M88" s="638"/>
      <c r="N88" s="638"/>
      <c r="O88" s="638"/>
      <c r="P88" s="638"/>
      <c r="Q88" s="639"/>
      <c r="R88" s="639"/>
      <c r="S88" s="639"/>
      <c r="T88" s="639"/>
      <c r="U88" s="639"/>
      <c r="V88" s="632"/>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31">
        <f t="shared" si="1"/>
        <v>50</v>
      </c>
      <c r="B89" s="636"/>
      <c r="C89" s="637"/>
      <c r="D89" s="637"/>
      <c r="E89" s="637"/>
      <c r="F89" s="637"/>
      <c r="G89" s="637"/>
      <c r="H89" s="637"/>
      <c r="I89" s="637"/>
      <c r="J89" s="637"/>
      <c r="K89" s="637"/>
      <c r="L89" s="638"/>
      <c r="M89" s="638"/>
      <c r="N89" s="638"/>
      <c r="O89" s="638"/>
      <c r="P89" s="638"/>
      <c r="Q89" s="639"/>
      <c r="R89" s="639"/>
      <c r="S89" s="639"/>
      <c r="T89" s="639"/>
      <c r="U89" s="639"/>
      <c r="V89" s="632"/>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31">
        <f t="shared" si="1"/>
        <v>51</v>
      </c>
      <c r="B90" s="636"/>
      <c r="C90" s="637"/>
      <c r="D90" s="637"/>
      <c r="E90" s="637"/>
      <c r="F90" s="637"/>
      <c r="G90" s="637"/>
      <c r="H90" s="637"/>
      <c r="I90" s="637"/>
      <c r="J90" s="637"/>
      <c r="K90" s="637"/>
      <c r="L90" s="638"/>
      <c r="M90" s="638"/>
      <c r="N90" s="638"/>
      <c r="O90" s="638"/>
      <c r="P90" s="638"/>
      <c r="Q90" s="639"/>
      <c r="R90" s="639"/>
      <c r="S90" s="639"/>
      <c r="T90" s="639"/>
      <c r="U90" s="639"/>
      <c r="V90" s="632"/>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31">
        <f t="shared" si="1"/>
        <v>52</v>
      </c>
      <c r="B91" s="636"/>
      <c r="C91" s="637"/>
      <c r="D91" s="637"/>
      <c r="E91" s="637"/>
      <c r="F91" s="637"/>
      <c r="G91" s="637"/>
      <c r="H91" s="637"/>
      <c r="I91" s="637"/>
      <c r="J91" s="637"/>
      <c r="K91" s="637"/>
      <c r="L91" s="638"/>
      <c r="M91" s="638"/>
      <c r="N91" s="638"/>
      <c r="O91" s="638"/>
      <c r="P91" s="638"/>
      <c r="Q91" s="639"/>
      <c r="R91" s="639"/>
      <c r="S91" s="639"/>
      <c r="T91" s="639"/>
      <c r="U91" s="639"/>
      <c r="V91" s="632"/>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31">
        <f t="shared" si="1"/>
        <v>53</v>
      </c>
      <c r="B92" s="636"/>
      <c r="C92" s="637"/>
      <c r="D92" s="637"/>
      <c r="E92" s="637"/>
      <c r="F92" s="637"/>
      <c r="G92" s="637"/>
      <c r="H92" s="637"/>
      <c r="I92" s="637"/>
      <c r="J92" s="637"/>
      <c r="K92" s="637"/>
      <c r="L92" s="638"/>
      <c r="M92" s="638"/>
      <c r="N92" s="638"/>
      <c r="O92" s="638"/>
      <c r="P92" s="638"/>
      <c r="Q92" s="639"/>
      <c r="R92" s="639"/>
      <c r="S92" s="639"/>
      <c r="T92" s="639"/>
      <c r="U92" s="639"/>
      <c r="V92" s="632"/>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31">
        <f t="shared" si="1"/>
        <v>54</v>
      </c>
      <c r="B93" s="636"/>
      <c r="C93" s="637"/>
      <c r="D93" s="637"/>
      <c r="E93" s="637"/>
      <c r="F93" s="637"/>
      <c r="G93" s="637"/>
      <c r="H93" s="637"/>
      <c r="I93" s="637"/>
      <c r="J93" s="637"/>
      <c r="K93" s="637"/>
      <c r="L93" s="638"/>
      <c r="M93" s="638"/>
      <c r="N93" s="638"/>
      <c r="O93" s="638"/>
      <c r="P93" s="638"/>
      <c r="Q93" s="639"/>
      <c r="R93" s="639"/>
      <c r="S93" s="639"/>
      <c r="T93" s="639"/>
      <c r="U93" s="639"/>
      <c r="V93" s="632"/>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31">
        <f t="shared" si="1"/>
        <v>55</v>
      </c>
      <c r="B94" s="636"/>
      <c r="C94" s="637"/>
      <c r="D94" s="637"/>
      <c r="E94" s="637"/>
      <c r="F94" s="637"/>
      <c r="G94" s="637"/>
      <c r="H94" s="637"/>
      <c r="I94" s="637"/>
      <c r="J94" s="637"/>
      <c r="K94" s="637"/>
      <c r="L94" s="638"/>
      <c r="M94" s="638"/>
      <c r="N94" s="638"/>
      <c r="O94" s="638"/>
      <c r="P94" s="638"/>
      <c r="Q94" s="639"/>
      <c r="R94" s="639"/>
      <c r="S94" s="639"/>
      <c r="T94" s="639"/>
      <c r="U94" s="639"/>
      <c r="V94" s="632"/>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31">
        <f t="shared" si="1"/>
        <v>56</v>
      </c>
      <c r="B95" s="636"/>
      <c r="C95" s="637"/>
      <c r="D95" s="637"/>
      <c r="E95" s="637"/>
      <c r="F95" s="637"/>
      <c r="G95" s="637"/>
      <c r="H95" s="637"/>
      <c r="I95" s="637"/>
      <c r="J95" s="637"/>
      <c r="K95" s="637"/>
      <c r="L95" s="638"/>
      <c r="M95" s="638"/>
      <c r="N95" s="638"/>
      <c r="O95" s="638"/>
      <c r="P95" s="638"/>
      <c r="Q95" s="639"/>
      <c r="R95" s="639"/>
      <c r="S95" s="639"/>
      <c r="T95" s="639"/>
      <c r="U95" s="639"/>
      <c r="V95" s="632"/>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31">
        <f t="shared" si="1"/>
        <v>57</v>
      </c>
      <c r="B96" s="636"/>
      <c r="C96" s="637"/>
      <c r="D96" s="637"/>
      <c r="E96" s="637"/>
      <c r="F96" s="637"/>
      <c r="G96" s="637"/>
      <c r="H96" s="637"/>
      <c r="I96" s="637"/>
      <c r="J96" s="637"/>
      <c r="K96" s="637"/>
      <c r="L96" s="638"/>
      <c r="M96" s="638"/>
      <c r="N96" s="638"/>
      <c r="O96" s="638"/>
      <c r="P96" s="638"/>
      <c r="Q96" s="639"/>
      <c r="R96" s="639"/>
      <c r="S96" s="639"/>
      <c r="T96" s="639"/>
      <c r="U96" s="639"/>
      <c r="V96" s="632"/>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31">
        <f t="shared" si="1"/>
        <v>58</v>
      </c>
      <c r="B97" s="636"/>
      <c r="C97" s="637"/>
      <c r="D97" s="637"/>
      <c r="E97" s="637"/>
      <c r="F97" s="637"/>
      <c r="G97" s="637"/>
      <c r="H97" s="637"/>
      <c r="I97" s="637"/>
      <c r="J97" s="637"/>
      <c r="K97" s="637"/>
      <c r="L97" s="638"/>
      <c r="M97" s="638"/>
      <c r="N97" s="638"/>
      <c r="O97" s="638"/>
      <c r="P97" s="638"/>
      <c r="Q97" s="639"/>
      <c r="R97" s="639"/>
      <c r="S97" s="639"/>
      <c r="T97" s="639"/>
      <c r="U97" s="639"/>
      <c r="V97" s="632"/>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31">
        <f t="shared" si="1"/>
        <v>59</v>
      </c>
      <c r="B98" s="636"/>
      <c r="C98" s="637"/>
      <c r="D98" s="637"/>
      <c r="E98" s="637"/>
      <c r="F98" s="637"/>
      <c r="G98" s="637"/>
      <c r="H98" s="637"/>
      <c r="I98" s="637"/>
      <c r="J98" s="637"/>
      <c r="K98" s="637"/>
      <c r="L98" s="638"/>
      <c r="M98" s="638"/>
      <c r="N98" s="638"/>
      <c r="O98" s="638"/>
      <c r="P98" s="638"/>
      <c r="Q98" s="639"/>
      <c r="R98" s="639"/>
      <c r="S98" s="639"/>
      <c r="T98" s="639"/>
      <c r="U98" s="639"/>
      <c r="V98" s="632"/>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31">
        <f t="shared" si="1"/>
        <v>60</v>
      </c>
      <c r="B99" s="636"/>
      <c r="C99" s="637"/>
      <c r="D99" s="637"/>
      <c r="E99" s="637"/>
      <c r="F99" s="637"/>
      <c r="G99" s="637"/>
      <c r="H99" s="637"/>
      <c r="I99" s="637"/>
      <c r="J99" s="637"/>
      <c r="K99" s="637"/>
      <c r="L99" s="638"/>
      <c r="M99" s="638"/>
      <c r="N99" s="638"/>
      <c r="O99" s="638"/>
      <c r="P99" s="638"/>
      <c r="Q99" s="639"/>
      <c r="R99" s="639"/>
      <c r="S99" s="639"/>
      <c r="T99" s="639"/>
      <c r="U99" s="639"/>
      <c r="V99" s="632"/>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31">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632"/>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31">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632"/>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31">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632"/>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31">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632"/>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31">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632"/>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31">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632"/>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31">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632"/>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31">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632"/>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31">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632"/>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31">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632"/>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31">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632"/>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31">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632"/>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31">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632"/>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31">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632"/>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31">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632"/>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31">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632"/>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31">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632"/>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31">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632"/>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31">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632"/>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31">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632"/>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31">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632"/>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31">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632"/>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31">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632"/>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31">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632"/>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31">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632"/>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31">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632"/>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31">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632"/>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31">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632"/>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31">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632"/>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31">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632"/>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31">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632"/>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31">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632"/>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31">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632"/>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31">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632"/>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31">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632"/>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31">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632"/>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31">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632"/>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31">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632"/>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31">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632"/>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31">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632"/>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31">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632"/>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31">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632"/>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31">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632"/>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31">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632"/>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31">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632"/>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31">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632"/>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31">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632"/>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31">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632"/>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31">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632"/>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31">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632"/>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31">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632"/>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31">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632"/>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31">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632"/>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31">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632"/>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31">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632"/>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31">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632"/>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31">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632"/>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31">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632"/>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31">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632"/>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31">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632"/>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31">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632"/>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31">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632"/>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31">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632"/>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31">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632"/>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31">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632"/>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31">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632"/>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31">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632"/>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31">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632"/>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31">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632"/>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31">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632"/>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31">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632"/>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31">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632"/>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31">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632"/>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31">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632"/>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31">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632"/>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31">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632"/>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31">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632"/>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31">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632"/>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31">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632"/>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31">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632"/>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31">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632"/>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31">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632"/>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31">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632"/>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31">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632"/>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31">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632"/>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31">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632"/>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31">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632"/>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31">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632"/>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31">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632"/>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31">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632"/>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31">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632"/>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31">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632"/>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31">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632"/>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31">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632"/>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31">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632"/>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31">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632"/>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31">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632"/>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31">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632"/>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31">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632"/>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31">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632"/>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31">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632"/>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31">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632"/>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31">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632"/>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31">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632"/>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31">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632"/>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31">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632"/>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31">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632"/>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31">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632"/>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31">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632"/>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31">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632"/>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31">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632"/>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31">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632"/>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31">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632"/>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31">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632"/>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31">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632"/>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31">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632"/>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31">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632"/>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31">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632"/>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31">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632"/>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31">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632"/>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31">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632"/>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31">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632"/>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31">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632"/>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31">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632"/>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31">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632"/>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31">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632"/>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31">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632"/>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31">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632"/>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31">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632"/>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31">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632"/>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31">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632"/>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31">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632"/>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31">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632"/>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31">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632"/>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31">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632"/>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31">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632"/>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31">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632"/>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31">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632"/>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31">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632"/>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31">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632"/>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31">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632"/>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31">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632"/>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31">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632"/>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31">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632"/>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31">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632"/>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31">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632"/>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31">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632"/>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31">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632"/>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31">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632"/>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31">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632"/>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31">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632"/>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31">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632"/>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31">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632"/>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31">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632"/>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31">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632"/>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31">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632"/>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31">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632"/>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31">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632"/>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31">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632"/>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31">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632"/>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31">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632"/>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31">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632"/>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31">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632"/>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31">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632"/>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31">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632"/>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31">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632"/>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31">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632"/>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31">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632"/>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31">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632"/>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31">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632"/>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31">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632"/>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31">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632"/>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31">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632"/>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31">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632"/>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31">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632"/>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31">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632"/>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31">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632"/>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31">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632"/>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31">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632"/>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31">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632"/>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31">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632"/>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31">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632"/>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31">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632"/>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31">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632"/>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31">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632"/>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31">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632"/>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31">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632"/>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31">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632"/>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31">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632"/>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31">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632"/>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31">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632"/>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31">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632"/>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31">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632"/>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31">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632"/>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31">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632"/>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31">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632"/>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31">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632"/>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31">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632"/>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31">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632"/>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31">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632"/>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31">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632"/>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31">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632"/>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31">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632"/>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31">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632"/>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31">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632"/>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31">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632"/>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31">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632"/>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31">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632"/>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31">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632"/>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31">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632"/>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31">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632"/>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31">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632"/>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31">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632"/>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31">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632"/>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31">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632"/>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31">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632"/>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31">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632"/>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31">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632"/>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31">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632"/>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31">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632"/>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31">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632"/>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31">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632"/>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31">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632"/>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31">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632"/>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31">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632"/>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31">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632"/>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31">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632"/>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31">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632"/>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31">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632"/>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31">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632"/>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31">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632"/>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31">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632"/>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31">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632"/>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31">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632"/>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31">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632"/>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31">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632"/>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31">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632"/>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31">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632"/>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31">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632"/>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31">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632"/>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31">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632"/>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31">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632"/>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31">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632"/>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31">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632"/>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31">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632"/>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31">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632"/>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31">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632"/>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31">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632"/>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31">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632"/>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31">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632"/>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31">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632"/>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31">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632"/>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31">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632"/>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31">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632"/>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31">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632"/>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31">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632"/>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31">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632"/>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31">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632"/>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31">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632"/>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31">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632"/>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31">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632"/>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31">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632"/>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31">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632"/>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31">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632"/>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31">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632"/>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31">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632"/>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31">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632"/>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31">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632"/>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31">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632"/>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31">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632"/>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31">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632"/>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31">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632"/>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31">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632"/>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31">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632"/>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31">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632"/>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31">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632"/>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31">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632"/>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31">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632"/>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31">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632"/>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31">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632"/>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31">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632"/>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31">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632"/>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31">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632"/>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31">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632"/>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31">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632"/>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31">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632"/>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31">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632"/>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31">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632"/>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31">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632"/>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31">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632"/>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31">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632"/>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31">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632"/>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31">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632"/>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31">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632"/>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31">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632"/>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31">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632"/>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31">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632"/>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31">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632"/>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31">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632"/>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31">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632"/>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31">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632"/>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31">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632"/>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31">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632"/>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31">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632"/>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31">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632"/>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31">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632"/>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31">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632"/>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31">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632"/>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31">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632"/>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31">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632"/>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31">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632"/>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31">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632"/>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31">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632"/>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31">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632"/>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31">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632"/>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31">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632"/>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31">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632"/>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31">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632"/>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31">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632"/>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31">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632"/>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31">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632"/>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31">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632"/>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31">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632"/>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31">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632"/>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31">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632"/>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31">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632"/>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31">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632"/>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31">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632"/>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31">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632"/>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31">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632"/>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31">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632"/>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31">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632"/>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31">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632"/>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31">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632"/>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31">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632"/>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31">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632"/>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31">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632"/>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31">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632"/>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31">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632"/>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31">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632"/>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31">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632"/>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31">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632"/>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31">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632"/>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31">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632"/>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31">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632"/>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31">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632"/>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31">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632"/>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31">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632"/>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31">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632"/>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31">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632"/>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31">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632"/>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31">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632"/>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31">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632"/>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31">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632"/>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31">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632"/>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31">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632"/>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31">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632"/>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31">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632"/>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31">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632"/>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31">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632"/>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31">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632"/>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31">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632"/>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31">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632"/>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31">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632"/>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31">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632"/>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31">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632"/>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31">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632"/>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31">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632"/>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31">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632"/>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31">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632"/>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31">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632"/>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31">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632"/>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31">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632"/>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31">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632"/>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31">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632"/>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31">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632"/>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31">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632"/>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31">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632"/>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31">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632"/>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31">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632"/>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31">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632"/>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31">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632"/>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31">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632"/>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31">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632"/>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31">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632"/>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31">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632"/>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31">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632"/>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31">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632"/>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31">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632"/>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31">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632"/>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31">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632"/>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31">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632"/>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31">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632"/>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31">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632"/>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31">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632"/>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31">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632"/>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31">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632"/>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31">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632"/>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31">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632"/>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31">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632"/>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31">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632"/>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31">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632"/>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31">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632"/>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31">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632"/>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31">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632"/>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31">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632"/>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31">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632"/>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31">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632"/>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31">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632"/>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31">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632"/>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31">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632"/>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31">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632"/>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31">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632"/>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31">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632"/>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31">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632"/>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31">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632"/>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31">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632"/>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31">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632"/>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31">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632"/>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31">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632"/>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31">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632"/>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31">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632"/>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31">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632"/>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31">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632"/>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31">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632"/>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31">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632"/>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31">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632"/>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31">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632"/>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31">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632"/>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31">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632"/>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31">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632"/>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31">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632"/>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31">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632"/>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31">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632"/>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31">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632"/>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31">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632"/>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31">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632"/>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31">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632"/>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31">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632"/>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31">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632"/>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31">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632"/>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31">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632"/>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31">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632"/>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31">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632"/>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31">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632"/>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31">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632"/>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31">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632"/>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31">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632"/>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31">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632"/>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31">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632"/>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31">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632"/>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31">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632"/>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31">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632"/>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31">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632"/>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31">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632"/>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31">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632"/>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31">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632"/>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31">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632"/>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31">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632"/>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31">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632"/>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31">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632"/>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31">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632"/>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31">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632"/>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31">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632"/>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31">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632"/>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31">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632"/>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31">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632"/>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31">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632"/>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31">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632"/>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31">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632"/>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31">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632"/>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31">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632"/>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31">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632"/>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31">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632"/>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31">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632"/>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31">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632"/>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31">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632"/>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31">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632"/>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31">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632"/>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31">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632"/>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31">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632"/>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31">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632"/>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31">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632"/>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31">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632"/>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31">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632"/>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31">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632"/>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31">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632"/>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31">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632"/>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31">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632"/>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31">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632"/>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31">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632"/>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31">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632"/>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31">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632"/>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31">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632"/>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31">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632"/>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31">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632"/>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31">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632"/>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31">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632"/>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31">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632"/>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31">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632"/>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31">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632"/>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31">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632"/>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31">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632"/>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31">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632"/>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31">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632"/>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31">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632"/>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31">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632"/>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31">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632"/>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31">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632"/>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31">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632"/>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31">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632"/>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31">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632"/>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31">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632"/>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31">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632"/>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31">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632"/>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31">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632"/>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31">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632"/>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31">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632"/>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31">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632"/>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31">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632"/>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31">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632"/>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31">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632"/>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31">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632"/>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31">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632"/>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31">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632"/>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31">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632"/>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31">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632"/>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31">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632"/>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31">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632"/>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31">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632"/>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31">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632"/>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31">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632"/>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31">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632"/>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31">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632"/>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31">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632"/>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31">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632"/>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31">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632"/>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31">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632"/>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31">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632"/>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31">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632"/>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31">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632"/>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31">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632"/>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31">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632"/>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31">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632"/>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31">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632"/>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31">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632"/>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31">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632"/>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31">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632"/>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31">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632"/>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31">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632"/>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31">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632"/>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31">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632"/>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31">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632"/>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31">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632"/>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31">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632"/>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31">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632"/>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31">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632"/>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31">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632"/>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31">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632"/>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31">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632"/>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31">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632"/>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31">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632"/>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31">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632"/>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31">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632"/>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31">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632"/>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31">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632"/>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31">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632"/>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31">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632"/>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31">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632"/>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31">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632"/>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31">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632"/>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31">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632"/>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31">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632"/>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31">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632"/>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31">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632"/>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31">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632"/>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31">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632"/>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31">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632"/>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31">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632"/>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31">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632"/>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31">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632"/>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31">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632"/>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31">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632"/>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31">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632"/>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31">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632"/>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31">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632"/>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31">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632"/>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31">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632"/>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31">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632"/>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31">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632"/>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31">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632"/>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31">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632"/>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31">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632"/>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31">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632"/>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31">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632"/>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31">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632"/>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31">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632"/>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31">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632"/>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31">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632"/>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31">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632"/>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31">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632"/>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31">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632"/>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31">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632"/>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31">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632"/>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31">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632"/>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31">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632"/>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31">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632"/>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31">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632"/>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31">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632"/>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31">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632"/>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31">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632"/>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31">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632"/>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31">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632"/>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31">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632"/>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31">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632"/>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31">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632"/>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31">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632"/>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31">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632"/>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31">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632"/>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31">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632"/>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31">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632"/>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31">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632"/>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31">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632"/>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31">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632"/>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31">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632"/>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31">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632"/>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31">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632"/>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31">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632"/>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31">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632"/>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31">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632"/>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31">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632"/>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31">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632"/>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31">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632"/>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31">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632"/>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31">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632"/>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31">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632"/>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31">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632"/>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31">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632"/>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31">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632"/>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31">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632"/>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31">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632"/>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31">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632"/>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31">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632"/>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31">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632"/>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31">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632"/>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31">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632"/>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31">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632"/>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31">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632"/>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31">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632"/>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31">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632"/>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31">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632"/>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31">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632"/>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31">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632"/>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31">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632"/>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31">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632"/>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31">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632"/>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31">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632"/>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31">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632"/>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31">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632"/>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31">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632"/>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31">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632"/>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31">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632"/>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31">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632"/>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31">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632"/>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31">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632"/>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31">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632"/>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31">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632"/>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31">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632"/>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31">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632"/>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31">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632"/>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31">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632"/>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31">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632"/>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31">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632"/>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31">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632"/>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31">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632"/>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31">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632"/>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31">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632"/>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31">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632"/>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31">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632"/>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31">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632"/>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31">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632"/>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31">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632"/>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31">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632"/>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31">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632"/>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31">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632"/>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31">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632"/>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31">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632"/>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31">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632"/>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31">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632"/>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31">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632"/>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31">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632"/>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31">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632"/>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31">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632"/>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31">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632"/>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31">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632"/>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31">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632"/>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31">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632"/>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31">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632"/>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31">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632"/>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31">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632"/>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31">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632"/>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31">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632"/>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31">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632"/>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31">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632"/>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31">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632"/>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31">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632"/>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31">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632"/>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31">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632"/>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31">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632"/>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31">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632"/>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31">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632"/>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31">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632"/>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31">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632"/>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31">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632"/>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31">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632"/>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31">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632"/>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31">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632"/>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31">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632"/>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31">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632"/>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31">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632"/>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31">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632"/>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31">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632"/>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31">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632"/>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31">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632"/>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31">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632"/>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31">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632"/>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31">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632"/>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31">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632"/>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31">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632"/>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31">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632"/>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31">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632"/>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31">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632"/>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31">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632"/>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31">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632"/>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31">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632"/>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31">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632"/>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31">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632"/>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31">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632"/>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31">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632"/>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31">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632"/>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31">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632"/>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31">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632"/>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31">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632"/>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31">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632"/>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31">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632"/>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31">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632"/>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31">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632"/>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31">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632"/>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31">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632"/>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31">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632"/>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31">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632"/>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31">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632"/>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31">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632"/>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31">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632"/>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31">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632"/>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31">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632"/>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31">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632"/>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31">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632"/>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31">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632"/>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31">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632"/>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31">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632"/>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31">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632"/>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31">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632"/>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31">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632"/>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31">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632"/>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31">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632"/>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31">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632"/>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31">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632"/>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31">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632"/>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31">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632"/>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31">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632"/>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31">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632"/>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31">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632"/>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31">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632"/>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31">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632"/>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31">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632"/>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31">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632"/>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31">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632"/>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31">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632"/>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31">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632"/>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31">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632"/>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31">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632"/>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31">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632"/>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31">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632"/>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31">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632"/>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31">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632"/>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31">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632"/>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31">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632"/>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31">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632"/>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31">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632"/>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31">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632"/>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31">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632"/>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31">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632"/>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31">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632"/>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31">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632"/>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31">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632"/>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31">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632"/>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31">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632"/>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31">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632"/>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31">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632"/>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31">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632"/>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31">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632"/>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31">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632"/>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31">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632"/>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31">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632"/>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31">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632"/>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31">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632"/>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31">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632"/>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31">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632"/>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31">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632"/>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31">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632"/>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31">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632"/>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31">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632"/>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31">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632"/>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31">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632"/>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31">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632"/>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31">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632"/>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31">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632"/>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31">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632"/>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31">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632"/>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31">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632"/>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31">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632"/>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31">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632"/>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31">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632"/>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31">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632"/>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31">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632"/>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31">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632"/>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31">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632"/>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31">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632"/>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31">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632"/>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31">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632"/>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31">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632"/>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31">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632"/>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31">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632"/>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31">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632"/>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31">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632"/>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31">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632"/>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31">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632"/>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31">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632"/>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31">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632"/>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31">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632"/>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31">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632"/>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31">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632"/>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31">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632"/>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31">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632"/>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31">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632"/>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31">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632"/>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31">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632"/>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31">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632"/>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31">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632"/>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31">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632"/>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31">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632"/>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31">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632"/>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31">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632"/>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31">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632"/>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31">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632"/>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31">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632"/>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31">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632"/>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31">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632"/>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31">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632"/>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31">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632"/>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31">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632"/>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31">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632"/>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31">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632"/>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31">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632"/>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31">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632"/>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31">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632"/>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31">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632"/>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31">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632"/>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31">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632"/>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31">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632"/>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31">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632"/>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31">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632"/>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31">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632"/>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31">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632"/>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31">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632"/>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31">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632"/>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31">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632"/>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31">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632"/>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31">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632"/>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31">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632"/>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31">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632"/>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31">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632"/>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31">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632"/>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31">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632"/>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31">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632"/>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31">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632"/>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31">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632"/>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31">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632"/>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31">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632"/>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31">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632"/>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31">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632"/>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31">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632"/>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31">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632"/>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31">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632"/>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31">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632"/>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31">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632"/>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31">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632"/>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31">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632"/>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31">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632"/>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31">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632"/>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31">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632"/>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31">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632"/>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31">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632"/>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31">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632"/>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31">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632"/>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31">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632"/>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31">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632"/>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31">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632"/>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31">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632"/>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31">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632"/>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31">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632"/>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31">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632"/>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31">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632"/>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31">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632"/>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31">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632"/>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31">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632"/>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31">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632"/>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31">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632"/>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31">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632"/>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31">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632"/>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31">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632"/>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31">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632"/>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31">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632"/>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31">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632"/>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31">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632"/>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31">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632"/>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31">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632"/>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31">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632"/>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31">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632"/>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31">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632"/>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31">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632"/>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31">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632"/>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31">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632"/>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31">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632"/>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31">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632"/>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31">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632"/>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31">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632"/>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31">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632"/>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31">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632"/>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31">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632"/>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31">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632"/>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31">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632"/>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31">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632"/>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31">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632"/>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31">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632"/>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31">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632"/>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31">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632"/>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31">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632"/>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31">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632"/>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31">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632"/>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31">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632"/>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31">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632"/>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31">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632"/>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31">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632"/>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31">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632"/>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31">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632"/>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31">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632"/>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31">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632"/>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31">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632"/>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31">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632"/>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31">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632"/>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31">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632"/>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31">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632"/>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31">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632"/>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31">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632"/>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31">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632"/>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31">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632"/>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31">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632"/>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31">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632"/>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31">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632"/>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31">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632"/>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31">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632"/>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31">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632"/>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31">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632"/>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31">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632"/>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31">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632"/>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31">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632"/>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31">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632"/>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31">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632"/>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31">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632"/>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31">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632"/>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31">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632"/>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31">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632"/>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31">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632"/>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31">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632"/>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31">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632"/>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31">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632"/>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31">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632"/>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31">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632"/>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31">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632"/>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31">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632"/>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31">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632"/>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31">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632"/>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31">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632"/>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31">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632"/>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31">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632"/>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31">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632"/>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31">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632"/>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31">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632"/>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31">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632"/>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31">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632"/>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31">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632"/>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31">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632"/>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31">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632"/>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31">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632"/>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31">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632"/>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31">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632"/>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31">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632"/>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31">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632"/>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31">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632"/>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31">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632"/>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31">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632"/>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31">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632"/>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31">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632"/>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31">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632"/>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31">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632"/>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31">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632"/>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31">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632"/>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31">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632"/>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31">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632"/>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31">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632"/>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31">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632"/>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31">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632"/>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31">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632"/>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31">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632"/>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31">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632"/>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31">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632"/>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31">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632"/>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31">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632"/>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31">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632"/>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31">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632"/>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31">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632"/>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31">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632"/>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31">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632"/>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31">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632"/>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31">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632"/>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31">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632"/>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31">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632"/>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31">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632"/>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31">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632"/>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31">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632"/>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31">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632"/>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31">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632"/>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31">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632"/>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31">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632"/>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31">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632"/>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31">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632"/>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31">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632"/>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31">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632"/>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31">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632"/>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31">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632"/>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31">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632"/>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31">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632"/>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31">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632"/>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31">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632"/>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31">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632"/>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31">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632"/>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31">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632"/>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31">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632"/>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31">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632"/>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31">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632"/>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31">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632"/>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31">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632"/>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31">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632"/>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31">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632"/>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31">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632"/>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31">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632"/>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31">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632"/>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31">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632"/>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31">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632"/>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31">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632"/>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31">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632"/>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31">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632"/>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31">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632"/>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31">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632"/>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31">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632"/>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31">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632"/>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31">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632"/>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31">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632"/>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31">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632"/>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31">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632"/>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31">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632"/>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31">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632"/>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31">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632"/>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31">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632"/>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31">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632"/>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31">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632"/>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31">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632"/>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31">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632"/>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31">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632"/>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31">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632"/>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31">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632"/>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31">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632"/>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31">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632"/>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31">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632"/>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31">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632"/>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31">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632"/>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31">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632"/>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31">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632"/>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31">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632"/>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31">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632"/>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31">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632"/>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31">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632"/>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31">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632"/>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31">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632"/>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31">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632"/>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31">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632"/>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31">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632"/>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31">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632"/>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31">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632"/>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31">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632"/>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31">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632"/>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31">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632"/>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31">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632"/>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31">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632"/>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31">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632"/>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31">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632"/>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31">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632"/>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31">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632"/>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31">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632"/>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31">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632"/>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31">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632"/>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31">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632"/>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31">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632"/>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31">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632"/>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31">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632"/>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31">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632"/>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31">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632"/>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31">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632"/>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31">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632"/>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31">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632"/>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31">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632"/>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31">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632"/>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31">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632"/>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31">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632"/>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31">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632"/>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31">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632"/>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31">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632"/>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31">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632"/>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31">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632"/>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31">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632"/>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31">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632"/>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31">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632"/>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31">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632"/>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31">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632"/>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31">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632"/>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31">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632"/>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31">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632"/>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31">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632"/>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31">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632"/>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31">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632"/>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31">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632"/>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31">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632"/>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31">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632"/>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31">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632"/>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31">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632"/>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31">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632"/>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31">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632"/>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31">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632"/>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31">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632"/>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31">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632"/>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31">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632"/>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31">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632"/>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31">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632"/>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31">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632"/>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31">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632"/>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31">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632"/>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31">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632"/>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31">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632"/>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31">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632"/>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31">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632"/>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31">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632"/>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31">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632"/>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31">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632"/>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31">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632"/>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31">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632"/>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31">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632"/>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31">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632"/>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31">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632"/>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31">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632"/>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31">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632"/>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31">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632"/>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31">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632"/>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31">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632"/>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31">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632"/>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31">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632"/>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31">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632"/>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31">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632"/>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31">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632"/>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31">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632"/>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31">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632"/>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31">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632"/>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31">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632"/>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31">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632"/>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31">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632"/>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31">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632"/>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31">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632"/>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31">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632"/>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31">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632"/>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31">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632"/>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31">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632"/>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31">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632"/>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31">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632"/>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31">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632"/>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31">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632"/>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31">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632"/>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31">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632"/>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31">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632"/>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31">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632"/>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31">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632"/>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31">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632"/>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31">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632"/>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31">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632"/>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31">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632"/>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31">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632"/>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31">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632"/>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31">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632"/>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31">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632"/>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31">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632"/>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31">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632"/>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31">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632"/>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31">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632"/>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31">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632"/>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31">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632"/>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31">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632"/>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31">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632"/>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31">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632"/>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31">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632"/>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31">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632"/>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31">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632"/>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31">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632"/>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31">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632"/>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31">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632"/>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31">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632"/>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31">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632"/>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31">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632"/>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31">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632"/>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31">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632"/>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31">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632"/>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31">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632"/>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31">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632"/>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31">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632"/>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31">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632"/>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31">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632"/>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31">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632"/>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31">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632"/>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31">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632"/>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31">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632"/>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31">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632"/>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31">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632"/>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31">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632"/>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31">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632"/>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31">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632"/>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31">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632"/>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31">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632"/>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31">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632"/>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31">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632"/>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31">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632"/>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31">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632"/>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31">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632"/>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31">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632"/>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31">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632"/>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31">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632"/>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31">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632"/>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31">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632"/>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31">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632"/>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31">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632"/>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31">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632"/>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31">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632"/>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31">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632"/>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31">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632"/>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31">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632"/>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31">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632"/>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31">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632"/>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31">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632"/>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31">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632"/>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31">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632"/>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31">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632"/>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31">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632"/>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31">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632"/>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31">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632"/>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31">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632"/>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31">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632"/>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31">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632"/>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31">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632"/>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31">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632"/>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31">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632"/>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31">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632"/>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31">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632"/>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31">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632"/>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31">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632"/>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31">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632"/>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31">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632"/>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31">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632"/>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31">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632"/>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31">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632"/>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31">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632"/>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31">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632"/>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31">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632"/>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31">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632"/>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31">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632"/>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31">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632"/>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31">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632"/>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31">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632"/>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31">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632"/>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31">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632"/>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31">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632"/>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31">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632"/>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31">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632"/>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31">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632"/>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31">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632"/>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31">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632"/>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31">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632"/>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31">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632"/>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31">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632"/>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31">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632"/>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31">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632"/>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31">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632"/>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31">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632"/>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31">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632"/>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31">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632"/>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31">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632"/>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31">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632"/>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31">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632"/>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31">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632"/>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31">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632"/>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31">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632"/>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31">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632"/>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31">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632"/>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31">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632"/>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31">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632"/>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31">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632"/>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31">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632"/>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31">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632"/>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31">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632"/>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31">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632"/>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31">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632"/>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31">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632"/>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31">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632"/>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31">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632"/>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31">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632"/>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31">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632"/>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31">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632"/>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31">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632"/>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31">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632"/>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31">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632"/>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31">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632"/>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31">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632"/>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31">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632"/>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31">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632"/>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31">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632"/>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31">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632"/>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31">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632"/>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31">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632"/>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31">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632"/>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31">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632"/>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31">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632"/>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31">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632"/>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31">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632"/>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31">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632"/>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31">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632"/>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31">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632"/>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31">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632"/>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31">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632"/>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31">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632"/>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31">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632"/>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31">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632"/>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31">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632"/>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31">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632"/>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31">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632"/>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31">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632"/>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31">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632"/>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31">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632"/>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31">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632"/>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31">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632"/>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31">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632"/>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31">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632"/>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31">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632"/>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31">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632"/>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31">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632"/>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31">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632"/>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31">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632"/>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31">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632"/>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31">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632"/>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31">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632"/>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31">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632"/>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31">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632"/>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31">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632"/>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31">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632"/>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31">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632"/>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31">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632"/>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31">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632"/>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31">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632"/>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31">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632"/>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31">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632"/>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31">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632"/>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31">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632"/>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31">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632"/>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31">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632"/>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31">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632"/>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31">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632"/>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31">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632"/>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31">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632"/>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31">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632"/>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31">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632"/>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31">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632"/>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31">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632"/>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31">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632"/>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31">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632"/>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31">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632"/>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31">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632"/>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31">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632"/>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31">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632"/>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31">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632"/>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31">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632"/>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31">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632"/>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31">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632"/>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31">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632"/>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31">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632"/>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31">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632"/>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31">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632"/>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31">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632"/>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31">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632"/>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31">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632"/>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31">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632"/>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31">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632"/>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31">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632"/>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31">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632"/>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31">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632"/>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31">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632"/>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31">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632"/>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31">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632"/>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31">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632"/>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31">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632"/>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31">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632"/>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31">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632"/>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31">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632"/>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31">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632"/>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31">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632"/>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31">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632"/>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31">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632"/>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31">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632"/>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31">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632"/>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31">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632"/>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31">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632"/>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31">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632"/>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31">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632"/>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31">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632"/>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31">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632"/>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31">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632"/>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31">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632"/>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31">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632"/>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31">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632"/>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31">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632"/>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31">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632"/>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31">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632"/>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31">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632"/>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31">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632"/>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31">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632"/>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31">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632"/>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31">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632"/>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31">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632"/>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31">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632"/>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31">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632"/>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31">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632"/>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31">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632"/>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31">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632"/>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31">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632"/>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31">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632"/>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31">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632"/>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31">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632"/>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31">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632"/>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31">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632"/>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31">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632"/>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31">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632"/>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31">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632"/>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31">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632"/>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31">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632"/>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31">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632"/>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31">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632"/>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31">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632"/>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31">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632"/>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31">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632"/>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31">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632"/>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31">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632"/>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31">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632"/>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31">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632"/>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31">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632"/>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31">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632"/>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31">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632"/>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31">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632"/>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31">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632"/>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31">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632"/>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31">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632"/>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31">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632"/>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31">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632"/>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31">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632"/>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31">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632"/>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31">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632"/>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31">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632"/>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31">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632"/>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31">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632"/>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31">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632"/>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31">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632"/>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31">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632"/>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31">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632"/>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31">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632"/>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31">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632"/>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31">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632"/>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31">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632"/>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31">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632"/>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31">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632"/>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31">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632"/>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31">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632"/>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31">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632"/>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31">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632"/>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31">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632"/>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31">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632"/>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31">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632"/>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31">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632"/>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31">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632"/>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31">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632"/>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31">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632"/>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31">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632"/>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31">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632"/>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31">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632"/>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31">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632"/>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31">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632"/>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31">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632"/>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31">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632"/>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31">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632"/>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31">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632"/>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31">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632"/>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31">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632"/>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31">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632"/>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31">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632"/>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31">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632"/>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31">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632"/>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31">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632"/>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31">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632"/>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31">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632"/>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31">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632"/>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31">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632"/>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31">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632"/>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31">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632"/>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31">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632"/>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31">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632"/>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31">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632"/>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31">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632"/>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31">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632"/>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31">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632"/>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31">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632"/>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31">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632"/>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31">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632"/>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31">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632"/>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31">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632"/>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31">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632"/>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31">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632"/>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31">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632"/>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31">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632"/>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31">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632"/>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31">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632"/>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31">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632"/>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31">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632"/>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31">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632"/>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31">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632"/>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31">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632"/>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31">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632"/>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31">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632"/>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31">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632"/>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31">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632"/>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31">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632"/>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31">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632"/>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31">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632"/>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31">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632"/>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31">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632"/>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31">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632"/>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31">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632"/>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31">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632"/>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31">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632"/>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31">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632"/>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31">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632"/>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31">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632"/>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31">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632"/>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31">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632"/>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31">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632"/>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31">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632"/>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31">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632"/>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31">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632"/>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31">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632"/>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31">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632"/>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31">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632"/>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31">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632"/>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31">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632"/>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31">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632"/>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31">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632"/>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31">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632"/>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31">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632"/>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31">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632"/>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31">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632"/>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31">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632"/>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31">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632"/>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31">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632"/>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31">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632"/>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31">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632"/>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31">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632"/>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31">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632"/>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31">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632"/>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31">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632"/>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31">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632"/>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31">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632"/>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31">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632"/>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31">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632"/>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31">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632"/>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31">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632"/>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31">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632"/>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31">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632"/>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31">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632"/>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31">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632"/>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31">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632"/>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31">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632"/>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31">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632"/>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31">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632"/>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31">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632"/>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31">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632"/>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31">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632"/>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31">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632"/>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31">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632"/>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31">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632"/>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31">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632"/>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31">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632"/>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31">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632"/>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31">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632"/>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31">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632"/>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31">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632"/>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31">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632"/>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31">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632"/>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31">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632"/>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31">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632"/>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31">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632"/>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31">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632"/>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31">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632"/>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31">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632"/>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31">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632"/>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31">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632"/>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31">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632"/>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31">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632"/>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31">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632"/>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31">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632"/>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31">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632"/>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31">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632"/>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31">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632"/>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31">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632"/>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31">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632"/>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31">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632"/>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31">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632"/>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31">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632"/>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31">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632"/>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31">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632"/>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31">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632"/>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31">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632"/>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31">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632"/>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31">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632"/>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31">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632"/>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31">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632"/>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31">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632"/>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31">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632"/>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31">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632"/>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31">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632"/>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31">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632"/>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31">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632"/>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31">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632"/>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31">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632"/>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31">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632"/>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31">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632"/>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31">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632"/>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31">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632"/>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31">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632"/>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31">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632"/>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31">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632"/>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31">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632"/>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31">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632"/>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31">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632"/>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31">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632"/>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31">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632"/>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31">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632"/>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31">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632"/>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31">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632"/>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31">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632"/>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31">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632"/>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31">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632"/>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31">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632"/>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31">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632"/>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31">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632"/>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31">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632"/>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31">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632"/>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31">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632"/>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31">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632"/>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31">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632"/>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31">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632"/>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31">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632"/>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31">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632"/>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31">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632"/>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31">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632"/>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31">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632"/>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31">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632"/>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31">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632"/>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31">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632"/>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31">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632"/>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31">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632"/>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31">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632"/>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31">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632"/>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31">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632"/>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31">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632"/>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31">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632"/>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31">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632"/>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31">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632"/>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31">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632"/>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31">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632"/>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31">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632"/>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31">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632"/>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31">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632"/>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31">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632"/>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31">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632"/>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31">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632"/>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31">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632"/>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31">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632"/>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31">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632"/>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31">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632"/>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31">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632"/>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31">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632"/>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31">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632"/>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31">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632"/>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31">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632"/>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31">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632"/>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31">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632"/>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31">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632"/>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31">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632"/>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31">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632"/>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31">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632"/>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31">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632"/>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31">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632"/>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31">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632"/>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31">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632"/>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31">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632"/>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31">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632"/>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31">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632"/>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31">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632"/>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31">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632"/>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31">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632"/>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31">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632"/>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31">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632"/>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31">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632"/>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31">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632"/>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31">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632"/>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31">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632"/>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31">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632"/>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31">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632"/>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31">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632"/>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31">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632"/>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31">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632"/>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31">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632"/>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31">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632"/>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31">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632"/>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31">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632"/>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31">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632"/>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31">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632"/>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31">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632"/>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31">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632"/>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31">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632"/>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31">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632"/>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31">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632"/>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31">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632"/>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31">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632"/>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31">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632"/>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31">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632"/>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31">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632"/>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31">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632"/>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31">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632"/>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31">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632"/>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31">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632"/>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31">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632"/>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31">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632"/>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31">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632"/>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31">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632"/>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31">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632"/>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31">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632"/>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31">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632"/>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31">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632"/>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31">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632"/>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31">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632"/>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31">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632"/>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31">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632"/>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31">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632"/>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31">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632"/>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31">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632"/>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31">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632"/>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31">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632"/>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31">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632"/>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31">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632"/>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31">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632"/>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31">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632"/>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31">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632"/>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31">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632"/>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31">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632"/>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31">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632"/>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31">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632"/>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31">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632"/>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31">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632"/>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31">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632"/>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31">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632"/>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31">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632"/>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31">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632"/>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31">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632"/>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31">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632"/>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31">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632"/>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31">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632"/>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31">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632"/>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31">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632"/>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31">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632"/>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31">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632"/>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31">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632"/>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31">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632"/>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31">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632"/>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31">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632"/>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31">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632"/>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31">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632"/>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31">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632"/>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31">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632"/>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31">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632"/>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31">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632"/>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31">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632"/>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31">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632"/>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31">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632"/>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31">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632"/>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31">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632"/>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31">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632"/>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31">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632"/>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31">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632"/>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31">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632"/>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31">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632"/>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31">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632"/>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31">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632"/>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31">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632"/>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31">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632"/>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31">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632"/>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31">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632"/>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31">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632"/>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31">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632"/>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31">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632"/>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31">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632"/>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31">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632"/>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31">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632"/>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31">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632"/>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31">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632"/>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31">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632"/>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31">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632"/>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31">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632"/>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31">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632"/>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31">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632"/>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31">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632"/>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31">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632"/>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31">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632"/>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31">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632"/>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31">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632"/>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31">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632"/>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31">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632"/>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31">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632"/>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31">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632"/>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31">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632"/>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31">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632"/>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31">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632"/>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31">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632"/>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31">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632"/>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31">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632"/>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31">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632"/>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31">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632"/>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31">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632"/>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31">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632"/>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31">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632"/>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31">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632"/>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31">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632"/>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31">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632"/>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31">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632"/>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31">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632"/>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31">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632"/>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31">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632"/>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31">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632"/>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31">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632"/>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31">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632"/>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31">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632"/>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31">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632"/>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31">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632"/>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31">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632"/>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31">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632"/>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31">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632"/>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31">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632"/>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31">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632"/>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31">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632"/>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31">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632"/>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31">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632"/>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31">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632"/>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31">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632"/>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31">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632"/>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31">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632"/>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31">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632"/>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31">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632"/>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31">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632"/>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31">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632"/>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31">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632"/>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31">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632"/>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31">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632"/>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31">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632"/>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31">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632"/>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31">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632"/>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31">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632"/>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31">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632"/>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31">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632"/>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31">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632"/>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31">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632"/>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31">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632"/>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31">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632"/>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31">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632"/>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31">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632"/>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31">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632"/>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31">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632"/>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31">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632"/>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31">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632"/>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31">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632"/>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31">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632"/>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31">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632"/>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31">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632"/>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31">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632"/>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31">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632"/>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31">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632"/>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31">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632"/>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31">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632"/>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31">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632"/>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31">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632"/>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34" zoomScale="86" zoomScaleNormal="120" zoomScaleSheetLayoutView="86" zoomScalePageLayoutView="64" workbookViewId="0">
      <selection activeCell="AK57" sqref="AK5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6" t="s">
        <v>7</v>
      </c>
      <c r="AD1" s="766"/>
      <c r="AE1" s="766"/>
      <c r="AF1" s="766" t="str">
        <f>IF(基本情報入力シート!C11="","",基本情報入力シート!C11)</f>
        <v/>
      </c>
      <c r="AG1" s="766"/>
      <c r="AH1" s="766"/>
      <c r="AI1" s="766"/>
      <c r="AJ1" s="766"/>
      <c r="AK1" s="767"/>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2" t="s">
        <v>51</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3" t="s">
        <v>11</v>
      </c>
      <c r="C5" s="783"/>
      <c r="D5" s="783"/>
      <c r="E5" s="783"/>
      <c r="F5" s="783"/>
      <c r="G5" s="783"/>
      <c r="H5" s="743" t="str">
        <f>IF(基本情報入力シート!L15="","",基本情報入力シート!L15)</f>
        <v/>
      </c>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4"/>
      <c r="AL5" s="247"/>
      <c r="AM5" s="247"/>
      <c r="AN5" s="247"/>
      <c r="AO5" s="247"/>
      <c r="AP5" s="247"/>
      <c r="AQ5" s="247"/>
      <c r="AR5" s="247"/>
      <c r="AS5" s="247"/>
      <c r="AT5" s="247"/>
      <c r="AU5" s="247"/>
      <c r="AV5" s="247"/>
      <c r="AW5" s="247"/>
      <c r="AX5" s="247"/>
      <c r="AY5" s="247"/>
    </row>
    <row r="6" spans="1:51" s="12" customFormat="1" ht="25.5" customHeight="1">
      <c r="A6" s="247"/>
      <c r="B6" s="752" t="s">
        <v>53</v>
      </c>
      <c r="C6" s="752"/>
      <c r="D6" s="752"/>
      <c r="E6" s="752"/>
      <c r="F6" s="752"/>
      <c r="G6" s="752"/>
      <c r="H6" s="753" t="str">
        <f>IF(基本情報入力シート!L16="","",基本情報入力シート!L16)</f>
        <v/>
      </c>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4"/>
      <c r="AL6" s="247"/>
      <c r="AM6" s="247"/>
      <c r="AN6" s="247"/>
      <c r="AO6" s="247"/>
      <c r="AP6" s="247"/>
      <c r="AQ6" s="247"/>
      <c r="AR6" s="247"/>
      <c r="AS6" s="247"/>
      <c r="AT6" s="247"/>
      <c r="AU6" s="247"/>
      <c r="AV6" s="247"/>
      <c r="AW6" s="247"/>
      <c r="AX6" s="247"/>
      <c r="AY6" s="247"/>
    </row>
    <row r="7" spans="1:51" s="12" customFormat="1" ht="12.75" customHeight="1">
      <c r="A7" s="247"/>
      <c r="B7" s="755" t="s">
        <v>54</v>
      </c>
      <c r="C7" s="755"/>
      <c r="D7" s="755"/>
      <c r="E7" s="755"/>
      <c r="F7" s="755"/>
      <c r="G7" s="755"/>
      <c r="H7" s="248" t="s">
        <v>14</v>
      </c>
      <c r="I7" s="756" t="str">
        <f>IF(基本情報入力シート!AO18="－","",基本情報入力シート!AO18)</f>
        <v>-</v>
      </c>
      <c r="J7" s="756"/>
      <c r="K7" s="756"/>
      <c r="L7" s="756"/>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5"/>
      <c r="C8" s="755"/>
      <c r="D8" s="755"/>
      <c r="E8" s="755"/>
      <c r="F8" s="755"/>
      <c r="G8" s="755"/>
      <c r="H8" s="757" t="str">
        <f>IF(基本情報入力シート!L18="","",基本情報入力シート!L18)</f>
        <v/>
      </c>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247"/>
      <c r="AM8" s="247"/>
      <c r="AN8" s="247"/>
      <c r="AO8" s="247"/>
      <c r="AP8" s="247"/>
      <c r="AQ8" s="247"/>
      <c r="AR8" s="247"/>
      <c r="AS8" s="247"/>
      <c r="AT8" s="247"/>
      <c r="AU8" s="247"/>
      <c r="AV8" s="247"/>
      <c r="AW8" s="247"/>
      <c r="AX8" s="247"/>
      <c r="AY8" s="247" t="b">
        <v>1</v>
      </c>
    </row>
    <row r="9" spans="1:51" s="12" customFormat="1" ht="16.5" customHeight="1">
      <c r="A9" s="247"/>
      <c r="B9" s="755"/>
      <c r="C9" s="755"/>
      <c r="D9" s="755"/>
      <c r="E9" s="755"/>
      <c r="F9" s="755"/>
      <c r="G9" s="755"/>
      <c r="H9" s="758" t="str">
        <f>IF(基本情報入力シート!L19="","",基本情報入力シート!L19)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247"/>
      <c r="AM9" s="247"/>
      <c r="AN9" s="247"/>
      <c r="AO9" s="247"/>
      <c r="AP9" s="247"/>
      <c r="AQ9" s="247"/>
      <c r="AR9" s="247"/>
      <c r="AS9" s="247"/>
      <c r="AT9" s="247"/>
      <c r="AU9" s="247"/>
      <c r="AV9" s="247"/>
      <c r="AW9" s="247"/>
      <c r="AX9" s="247"/>
      <c r="AY9" s="247"/>
    </row>
    <row r="10" spans="1:51" s="12" customFormat="1" ht="13.5" customHeight="1">
      <c r="A10" s="247"/>
      <c r="B10" s="742" t="s">
        <v>11</v>
      </c>
      <c r="C10" s="742"/>
      <c r="D10" s="742"/>
      <c r="E10" s="742"/>
      <c r="F10" s="742"/>
      <c r="G10" s="742"/>
      <c r="H10" s="743" t="str">
        <f>IF(基本情報入力シート!L23="","",基本情報入力シート!L23)</f>
        <v/>
      </c>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4"/>
      <c r="AL10" s="247"/>
      <c r="AM10" s="247"/>
      <c r="AN10" s="247"/>
      <c r="AO10" s="247"/>
      <c r="AP10" s="247"/>
      <c r="AQ10" s="247"/>
      <c r="AR10" s="247"/>
      <c r="AS10" s="247"/>
      <c r="AT10" s="247"/>
      <c r="AU10" s="247"/>
      <c r="AV10" s="247"/>
      <c r="AW10" s="247"/>
      <c r="AX10" s="247"/>
      <c r="AY10" s="247"/>
    </row>
    <row r="11" spans="1:51" s="12" customFormat="1" ht="22.5" customHeight="1">
      <c r="A11" s="247"/>
      <c r="B11" s="745" t="s">
        <v>55</v>
      </c>
      <c r="C11" s="745"/>
      <c r="D11" s="745"/>
      <c r="E11" s="745"/>
      <c r="F11" s="745"/>
      <c r="G11" s="745"/>
      <c r="H11" s="746" t="str">
        <f>IF(基本情報入力シート!L24="","",基本情報入力シート!L24)</f>
        <v/>
      </c>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7"/>
      <c r="AL11" s="247"/>
      <c r="AM11" s="247"/>
      <c r="AN11" s="247"/>
      <c r="AO11" s="247"/>
      <c r="AP11" s="247"/>
      <c r="AQ11" s="247"/>
      <c r="AR11" s="247"/>
      <c r="AS11" s="247"/>
      <c r="AT11" s="247"/>
      <c r="AU11" s="247"/>
      <c r="AV11" s="247"/>
      <c r="AW11" s="247"/>
      <c r="AX11" s="247"/>
      <c r="AY11" s="247"/>
    </row>
    <row r="12" spans="1:51" s="12" customFormat="1" ht="18.75" customHeight="1">
      <c r="A12" s="247"/>
      <c r="B12" s="748" t="s">
        <v>56</v>
      </c>
      <c r="C12" s="748"/>
      <c r="D12" s="748"/>
      <c r="E12" s="748"/>
      <c r="F12" s="748"/>
      <c r="G12" s="748"/>
      <c r="H12" s="748" t="s">
        <v>25</v>
      </c>
      <c r="I12" s="749"/>
      <c r="J12" s="749"/>
      <c r="K12" s="749"/>
      <c r="L12" s="750" t="str">
        <f>IF(基本情報入力シート!L25="","",基本情報入力シート!L25)</f>
        <v/>
      </c>
      <c r="M12" s="750"/>
      <c r="N12" s="750"/>
      <c r="O12" s="750"/>
      <c r="P12" s="750"/>
      <c r="Q12" s="750"/>
      <c r="R12" s="750"/>
      <c r="S12" s="750"/>
      <c r="T12" s="750"/>
      <c r="U12" s="750"/>
      <c r="V12" s="751" t="s">
        <v>26</v>
      </c>
      <c r="W12" s="751"/>
      <c r="X12" s="751"/>
      <c r="Y12" s="751"/>
      <c r="Z12" s="750" t="str">
        <f>IF(基本情報入力シート!L26="","",基本情報入力シート!L26)</f>
        <v/>
      </c>
      <c r="AA12" s="750"/>
      <c r="AB12" s="750"/>
      <c r="AC12" s="750"/>
      <c r="AD12" s="750"/>
      <c r="AE12" s="750"/>
      <c r="AF12" s="750"/>
      <c r="AG12" s="750"/>
      <c r="AH12" s="750"/>
      <c r="AI12" s="750"/>
      <c r="AJ12" s="750"/>
      <c r="AK12" s="762"/>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8" t="s">
        <v>58</v>
      </c>
      <c r="C15" s="738"/>
      <c r="D15" s="738"/>
      <c r="E15" s="738"/>
      <c r="F15" s="738"/>
      <c r="G15" s="738"/>
      <c r="H15" s="738"/>
      <c r="I15" s="738"/>
      <c r="J15" s="738"/>
      <c r="K15" s="738"/>
      <c r="L15" s="738"/>
      <c r="M15" s="738"/>
      <c r="N15" s="738"/>
      <c r="O15" s="738"/>
      <c r="P15" s="738"/>
      <c r="Q15" s="738"/>
      <c r="R15" s="738"/>
      <c r="S15" s="738"/>
      <c r="T15" s="738"/>
      <c r="U15" s="738"/>
      <c r="V15" s="738"/>
      <c r="W15" s="739"/>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40" t="s">
        <v>60</v>
      </c>
      <c r="D16" s="740"/>
      <c r="E16" s="740"/>
      <c r="F16" s="740"/>
      <c r="G16" s="740"/>
      <c r="H16" s="740"/>
      <c r="I16" s="740"/>
      <c r="J16" s="740"/>
      <c r="K16" s="740"/>
      <c r="L16" s="740"/>
      <c r="M16" s="740"/>
      <c r="N16" s="740"/>
      <c r="O16" s="740"/>
      <c r="P16" s="740"/>
      <c r="Q16" s="741">
        <f>SUM('別紙様式2-2（個票（４、５月））'!L5:M5,'別紙様式2-3（個票（６月以降））'!K6)</f>
        <v>0</v>
      </c>
      <c r="R16" s="741"/>
      <c r="S16" s="741"/>
      <c r="T16" s="741"/>
      <c r="U16" s="741"/>
      <c r="V16" s="741"/>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760" t="s">
        <v>63</v>
      </c>
      <c r="D17" s="760"/>
      <c r="E17" s="760"/>
      <c r="F17" s="760"/>
      <c r="G17" s="760"/>
      <c r="H17" s="760"/>
      <c r="I17" s="760"/>
      <c r="J17" s="760"/>
      <c r="K17" s="760"/>
      <c r="L17" s="760"/>
      <c r="M17" s="760"/>
      <c r="N17" s="760"/>
      <c r="O17" s="760"/>
      <c r="P17" s="760"/>
      <c r="Q17" s="761">
        <v>0</v>
      </c>
      <c r="R17" s="761"/>
      <c r="S17" s="761"/>
      <c r="T17" s="761"/>
      <c r="U17" s="761"/>
      <c r="V17" s="761"/>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7" t="s">
        <v>67</v>
      </c>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5" t="s">
        <v>68</v>
      </c>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15"/>
      <c r="AM22" s="15"/>
      <c r="AN22" s="15"/>
      <c r="AO22" s="15"/>
      <c r="AP22" s="15"/>
      <c r="AQ22" s="15"/>
      <c r="AR22" s="15"/>
      <c r="AS22" s="15"/>
      <c r="AT22" s="15"/>
      <c r="AU22" s="15"/>
      <c r="AV22" s="15"/>
      <c r="AW22" s="15"/>
      <c r="AX22" s="15"/>
      <c r="AY22" s="15"/>
    </row>
    <row r="23" spans="1:60" ht="19.149999999999999" customHeight="1" thickBot="1">
      <c r="A23" s="15"/>
      <c r="B23" s="776" t="s">
        <v>69</v>
      </c>
      <c r="C23" s="776"/>
      <c r="D23" s="776"/>
      <c r="E23" s="776"/>
      <c r="F23" s="776"/>
      <c r="G23" s="776"/>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c r="AG23" s="776"/>
      <c r="AH23" s="776"/>
      <c r="AI23" s="776"/>
      <c r="AJ23" s="776"/>
      <c r="AK23" s="776"/>
      <c r="AL23" s="15"/>
      <c r="AM23" s="15"/>
      <c r="AN23" s="15"/>
      <c r="AO23" s="15"/>
      <c r="AP23" s="15"/>
      <c r="AQ23" s="15"/>
      <c r="AR23" s="15"/>
      <c r="AS23" s="268"/>
      <c r="AT23" s="15"/>
      <c r="AU23" s="15"/>
      <c r="AV23" s="15"/>
      <c r="AW23" s="15"/>
      <c r="AX23" s="15"/>
      <c r="AY23" s="15"/>
    </row>
    <row r="24" spans="1:60" ht="18" customHeight="1" thickBot="1">
      <c r="A24" s="15"/>
      <c r="B24" s="728" t="s">
        <v>70</v>
      </c>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40" t="s">
        <v>71</v>
      </c>
      <c r="D25" s="740"/>
      <c r="E25" s="740"/>
      <c r="F25" s="740"/>
      <c r="G25" s="740"/>
      <c r="H25" s="740"/>
      <c r="I25" s="740"/>
      <c r="J25" s="740"/>
      <c r="K25" s="740"/>
      <c r="L25" s="740"/>
      <c r="M25" s="740"/>
      <c r="N25" s="740"/>
      <c r="O25" s="740"/>
      <c r="P25" s="740"/>
      <c r="Q25" s="740"/>
      <c r="R25" s="740"/>
      <c r="S25" s="740"/>
      <c r="T25" s="777">
        <f>SUM('別紙様式2-2（個票（４、５月））'!L6:L6,'別紙様式2-3（個票（６月以降））'!K7)</f>
        <v>0</v>
      </c>
      <c r="U25" s="777"/>
      <c r="V25" s="777"/>
      <c r="W25" s="777"/>
      <c r="X25" s="777"/>
      <c r="Y25" s="777"/>
      <c r="Z25" s="273" t="s">
        <v>61</v>
      </c>
      <c r="AA25" s="274" t="s">
        <v>64</v>
      </c>
      <c r="AB25" s="778" t="str">
        <f>IF(H6="", "", IFERROR(IF(T26&gt;=T25,"○","×"),""))</f>
        <v/>
      </c>
      <c r="AC25" s="275"/>
      <c r="AD25" s="276"/>
      <c r="AE25" s="276"/>
      <c r="AF25" s="276"/>
      <c r="AG25" s="276"/>
      <c r="AH25" s="276"/>
      <c r="AI25" s="276"/>
      <c r="AJ25" s="276"/>
      <c r="AK25" s="276"/>
      <c r="AL25" s="15"/>
      <c r="AM25" s="768" t="s">
        <v>72</v>
      </c>
      <c r="AN25" s="769"/>
      <c r="AO25" s="769"/>
      <c r="AP25" s="769"/>
      <c r="AQ25" s="769"/>
      <c r="AR25" s="769"/>
      <c r="AS25" s="769"/>
      <c r="AT25" s="769"/>
      <c r="AU25" s="769"/>
      <c r="AV25" s="769"/>
      <c r="AW25" s="769"/>
      <c r="AX25" s="769"/>
      <c r="AY25" s="770"/>
    </row>
    <row r="26" spans="1:60" ht="28.5" customHeight="1" thickBot="1">
      <c r="A26" s="15"/>
      <c r="B26" s="272" t="s">
        <v>62</v>
      </c>
      <c r="C26" s="763" t="s">
        <v>73</v>
      </c>
      <c r="D26" s="763"/>
      <c r="E26" s="763"/>
      <c r="F26" s="763"/>
      <c r="G26" s="763"/>
      <c r="H26" s="763"/>
      <c r="I26" s="763"/>
      <c r="J26" s="763"/>
      <c r="K26" s="763"/>
      <c r="L26" s="763"/>
      <c r="M26" s="763"/>
      <c r="N26" s="763"/>
      <c r="O26" s="763"/>
      <c r="P26" s="763"/>
      <c r="Q26" s="763"/>
      <c r="R26" s="763"/>
      <c r="S26" s="763"/>
      <c r="T26" s="764">
        <v>0</v>
      </c>
      <c r="U26" s="764"/>
      <c r="V26" s="764"/>
      <c r="W26" s="764"/>
      <c r="X26" s="764"/>
      <c r="Y26" s="765"/>
      <c r="Z26" s="277" t="s">
        <v>61</v>
      </c>
      <c r="AA26" s="274" t="s">
        <v>64</v>
      </c>
      <c r="AB26" s="779"/>
      <c r="AC26" s="275"/>
      <c r="AD26" s="276"/>
      <c r="AE26" s="276"/>
      <c r="AF26" s="276"/>
      <c r="AG26" s="276"/>
      <c r="AH26" s="276"/>
      <c r="AI26" s="276"/>
      <c r="AJ26" s="276"/>
      <c r="AK26" s="276"/>
      <c r="AL26" s="15"/>
      <c r="AM26" s="771"/>
      <c r="AN26" s="772"/>
      <c r="AO26" s="772"/>
      <c r="AP26" s="772"/>
      <c r="AQ26" s="772"/>
      <c r="AR26" s="772"/>
      <c r="AS26" s="772"/>
      <c r="AT26" s="772"/>
      <c r="AU26" s="772"/>
      <c r="AV26" s="772"/>
      <c r="AW26" s="772"/>
      <c r="AX26" s="772"/>
      <c r="AY26" s="773"/>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4" t="s">
        <v>74</v>
      </c>
      <c r="D29" s="774"/>
      <c r="E29" s="774"/>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3" t="s">
        <v>78</v>
      </c>
      <c r="BB31" s="723"/>
      <c r="BC31" s="723"/>
      <c r="BD31" s="723"/>
      <c r="BE31" s="723" t="s">
        <v>79</v>
      </c>
      <c r="BF31" s="723"/>
      <c r="BG31" s="723"/>
      <c r="BH31" s="723"/>
    </row>
    <row r="32" spans="1:60" s="12" customFormat="1" ht="18" customHeight="1" thickBot="1">
      <c r="A32" s="247"/>
      <c r="B32" s="728" t="s">
        <v>80</v>
      </c>
      <c r="C32" s="728"/>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4">
        <f>COUNTIF('別紙様式2-2（個票（４、５月））'!N:N,"処遇改善加算Ⅰ")+COUNTIF('別紙様式2-2（個票（４、５月））'!N:N,"処遇改善加算Ⅱ")+COUNTIF('別紙様式2-2（個票（４、５月））'!N:N,"処遇改善加算Ⅲ")+COUNTIF('別紙様式2-2（個票（４、５月））'!N:N,"処遇改善加算Ⅳ")</f>
        <v>0</v>
      </c>
      <c r="BB32" s="724"/>
      <c r="BC32" s="724"/>
      <c r="BD32" s="724"/>
      <c r="BE32" s="724">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4"/>
      <c r="BG32" s="724"/>
      <c r="BH32" s="724"/>
    </row>
    <row r="33" spans="1:60" s="12" customFormat="1" ht="33" customHeight="1" thickBot="1">
      <c r="A33" s="247"/>
      <c r="B33" s="727" t="s">
        <v>81</v>
      </c>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899999999999999" customHeight="1" thickBot="1">
      <c r="A35" s="247"/>
      <c r="B35" s="685" t="s">
        <v>82</v>
      </c>
      <c r="C35" s="781"/>
      <c r="D35" s="781"/>
      <c r="E35" s="781"/>
      <c r="F35" s="781"/>
      <c r="G35" s="781"/>
      <c r="H35" s="781"/>
      <c r="I35" s="781"/>
      <c r="J35" s="781"/>
      <c r="K35" s="781"/>
      <c r="L35" s="781"/>
      <c r="M35" s="781"/>
      <c r="N35" s="781"/>
      <c r="O35" s="781"/>
      <c r="P35" s="781"/>
      <c r="Q35" s="781"/>
      <c r="R35" s="781"/>
      <c r="S35" s="781"/>
      <c r="T35" s="781"/>
      <c r="U35" s="781"/>
      <c r="V35" s="781"/>
      <c r="W35" s="781"/>
      <c r="X35" s="781"/>
      <c r="Y35" s="781"/>
      <c r="Z35" s="781"/>
      <c r="AA35" s="781"/>
      <c r="AB35" s="781"/>
      <c r="AC35" s="781"/>
      <c r="AD35" s="781"/>
      <c r="AE35" s="781"/>
      <c r="AF35" s="781"/>
      <c r="AG35" s="781"/>
      <c r="AH35" s="781"/>
      <c r="AI35" s="781"/>
      <c r="AJ35" s="781"/>
      <c r="AK35" s="781"/>
      <c r="AL35" s="247"/>
      <c r="AM35" s="284"/>
      <c r="AN35" s="284"/>
      <c r="AO35" s="284"/>
      <c r="AP35" s="284"/>
      <c r="AQ35" s="284"/>
      <c r="AR35" s="284"/>
      <c r="AS35" s="284"/>
      <c r="AT35" s="284"/>
      <c r="AU35" s="284"/>
      <c r="AV35" s="284"/>
      <c r="AW35" s="284"/>
      <c r="AX35" s="284"/>
      <c r="AY35" s="284"/>
      <c r="BA35" s="723" t="s">
        <v>83</v>
      </c>
      <c r="BB35" s="723"/>
      <c r="BC35" s="723"/>
      <c r="BD35" s="723"/>
      <c r="BE35" s="723" t="s">
        <v>83</v>
      </c>
      <c r="BF35" s="723"/>
      <c r="BG35" s="723"/>
      <c r="BH35" s="723"/>
    </row>
    <row r="36" spans="1:60" s="12" customFormat="1" ht="18" customHeight="1" thickBot="1">
      <c r="A36" s="247"/>
      <c r="B36" s="727" t="s">
        <v>84</v>
      </c>
      <c r="C36" s="727"/>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4">
        <f>COUNTIF('別紙様式2-2（個票（４、５月））'!N:N,"処遇改善加算Ⅰ")+COUNTIF('別紙様式2-2（個票（４、５月））'!N:N,"処遇改善加算Ⅱ")+COUNTIF('別紙様式2-2（個票（４、５月））'!N:N,"処遇改善加算Ⅲ")</f>
        <v>0</v>
      </c>
      <c r="BB36" s="724"/>
      <c r="BC36" s="724"/>
      <c r="BD36" s="724"/>
      <c r="BE36" s="724">
        <f>COUNTIF('別紙様式2-3（個票（６月以降））'!N:N,"*処遇改善加算Ⅰ*")+COUNTIF('別紙様式2-3（個票（６月以降））'!N:N,"*処遇改善加算Ⅱ*")+COUNTIF('別紙様式2-3（個票（６月以降））'!N:N,"処遇改善加算Ⅲ")</f>
        <v>0</v>
      </c>
      <c r="BF36" s="724"/>
      <c r="BG36" s="724"/>
      <c r="BH36" s="724"/>
    </row>
    <row r="37" spans="1:60" s="12" customFormat="1" ht="30.6" customHeight="1" thickBot="1">
      <c r="A37" s="247"/>
      <c r="B37" s="727" t="s">
        <v>85</v>
      </c>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5" customHeight="1" thickBot="1">
      <c r="A39" s="247"/>
      <c r="B39" s="731" t="s">
        <v>86</v>
      </c>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247"/>
      <c r="AM39" s="247"/>
      <c r="AN39" s="247"/>
      <c r="AO39" s="247"/>
      <c r="AP39" s="247"/>
      <c r="AQ39" s="247"/>
      <c r="AR39" s="247"/>
      <c r="AS39" s="247"/>
      <c r="AT39" s="247"/>
      <c r="AU39" s="247"/>
      <c r="AV39" s="247"/>
      <c r="AW39" s="247"/>
      <c r="AX39" s="247"/>
      <c r="AY39" s="247"/>
      <c r="BA39" s="724" t="s">
        <v>87</v>
      </c>
      <c r="BB39" s="724"/>
      <c r="BC39" s="724"/>
      <c r="BD39" s="724"/>
      <c r="BE39" s="724" t="s">
        <v>87</v>
      </c>
      <c r="BF39" s="724"/>
      <c r="BG39" s="724"/>
      <c r="BH39" s="724"/>
    </row>
    <row r="40" spans="1:60" ht="18" customHeight="1" thickBot="1">
      <c r="A40" s="15"/>
      <c r="B40" s="734" t="s">
        <v>88</v>
      </c>
      <c r="C40" s="734"/>
      <c r="D40" s="734"/>
      <c r="E40" s="734"/>
      <c r="F40" s="734"/>
      <c r="G40" s="734"/>
      <c r="H40" s="734"/>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3">
        <f>COUNTIF('別紙様式2-2（個票（４、５月））'!N:N,"処遇改善加算Ⅰ")+COUNTIF('別紙様式2-2（個票（４、５月））'!N:N,"処遇改善加算Ⅱ")</f>
        <v>0</v>
      </c>
      <c r="BB40" s="723"/>
      <c r="BC40" s="723"/>
      <c r="BD40" s="723"/>
      <c r="BE40" s="724">
        <f>COUNTIF('別紙様式2-3（個票（６月以降））'!N:N,"*処遇改善加算Ⅰ*")+COUNTIF('別紙様式2-3（個票（６月以降））'!N:N,"*処遇改善加算Ⅱ*")</f>
        <v>0</v>
      </c>
      <c r="BF40" s="724"/>
      <c r="BG40" s="724"/>
      <c r="BH40" s="724"/>
    </row>
    <row r="41" spans="1:60" ht="30.6" customHeight="1" thickBot="1">
      <c r="A41" s="15"/>
      <c r="B41" s="727" t="s">
        <v>89</v>
      </c>
      <c r="C41" s="728"/>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5" t="s">
        <v>92</v>
      </c>
      <c r="AN44" s="735"/>
      <c r="AO44" s="735"/>
      <c r="AP44" s="735"/>
      <c r="AQ44" s="735"/>
      <c r="AR44" s="735"/>
      <c r="AS44" s="735"/>
      <c r="AT44" s="735"/>
      <c r="AU44" s="735"/>
      <c r="AV44" s="735"/>
      <c r="AW44" s="735"/>
      <c r="AX44" s="735"/>
      <c r="AY44" s="735"/>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736" t="s">
        <v>95</v>
      </c>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312" t="s">
        <v>97</v>
      </c>
      <c r="AL48" s="247"/>
      <c r="AM48" s="730" t="s">
        <v>98</v>
      </c>
      <c r="AN48" s="730"/>
      <c r="AO48" s="730"/>
      <c r="AP48" s="730"/>
      <c r="AQ48" s="730"/>
      <c r="AR48" s="730"/>
      <c r="AS48" s="730"/>
      <c r="AT48" s="730"/>
      <c r="AU48" s="730"/>
      <c r="AV48" s="730"/>
      <c r="AW48" s="730"/>
      <c r="AX48" s="730"/>
      <c r="AY48" s="730"/>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31" t="s">
        <v>99</v>
      </c>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15"/>
      <c r="AM50" s="15"/>
      <c r="AN50" s="15"/>
      <c r="AO50" s="15"/>
      <c r="AP50" s="15"/>
      <c r="AQ50" s="15"/>
      <c r="AR50" s="15"/>
      <c r="AS50" s="15"/>
      <c r="AT50" s="15"/>
      <c r="AU50" s="15"/>
      <c r="AV50" s="15"/>
      <c r="AW50" s="15"/>
      <c r="AX50" s="15"/>
      <c r="AY50" s="15"/>
      <c r="AZ50" s="12"/>
      <c r="BA50" s="725" t="s">
        <v>100</v>
      </c>
      <c r="BB50" s="725"/>
      <c r="BC50" s="725"/>
      <c r="BD50" s="725"/>
      <c r="BE50" s="725" t="s">
        <v>100</v>
      </c>
      <c r="BF50" s="725"/>
      <c r="BG50" s="725"/>
      <c r="BH50" s="725"/>
    </row>
    <row r="51" spans="1:60" ht="18" customHeight="1" thickBot="1">
      <c r="A51" s="15"/>
      <c r="B51" s="733" t="s">
        <v>101</v>
      </c>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6">
        <f>COUNTIF('別紙様式2-2（個票（４、５月））'!N:N,"処遇改善加算Ⅰ")</f>
        <v>0</v>
      </c>
      <c r="BB51" s="726"/>
      <c r="BC51" s="726"/>
      <c r="BD51" s="726"/>
      <c r="BE51" s="726">
        <f>COUNTIF('別紙様式2-3（個票（６月以降））'!N:N,"*処遇改善加算Ⅰ*")</f>
        <v>0</v>
      </c>
      <c r="BF51" s="726"/>
      <c r="BG51" s="726"/>
      <c r="BH51" s="726"/>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795" t="s">
        <v>102</v>
      </c>
      <c r="C53" s="795"/>
      <c r="D53" s="795"/>
      <c r="E53" s="795"/>
      <c r="F53" s="795"/>
      <c r="G53" s="795"/>
      <c r="H53" s="795"/>
      <c r="I53" s="795"/>
      <c r="J53" s="795"/>
      <c r="K53" s="795"/>
      <c r="L53" s="795"/>
      <c r="M53" s="795"/>
      <c r="N53" s="795"/>
      <c r="O53" s="795"/>
      <c r="P53" s="795"/>
      <c r="Q53" s="796"/>
      <c r="R53" s="796"/>
      <c r="S53" s="796"/>
      <c r="T53" s="796"/>
      <c r="U53" s="796"/>
      <c r="V53" s="796"/>
      <c r="W53" s="796"/>
      <c r="X53" s="796"/>
      <c r="Y53" s="796"/>
      <c r="Z53" s="796"/>
      <c r="AA53" s="796"/>
      <c r="AB53" s="796"/>
      <c r="AC53" s="796"/>
      <c r="AD53" s="796"/>
      <c r="AE53" s="796"/>
      <c r="AF53" s="796"/>
      <c r="AG53" s="796"/>
      <c r="AH53" s="796"/>
      <c r="AI53" s="796"/>
      <c r="AJ53" s="796"/>
      <c r="AK53" s="796"/>
      <c r="AL53" s="242"/>
      <c r="AM53" s="247"/>
      <c r="AN53" s="319"/>
      <c r="AO53" s="247"/>
      <c r="AP53" s="247"/>
      <c r="AQ53" s="247"/>
      <c r="AR53" s="247"/>
      <c r="AS53" s="247"/>
      <c r="AT53" s="247"/>
      <c r="AU53" s="247"/>
      <c r="AV53" s="247"/>
      <c r="AW53" s="247"/>
      <c r="AX53" s="247"/>
      <c r="AY53" s="247"/>
    </row>
    <row r="54" spans="1:60" s="16" customFormat="1" ht="19.5" customHeight="1" thickBot="1">
      <c r="A54" s="283"/>
      <c r="B54" s="816" t="s">
        <v>103</v>
      </c>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817"/>
      <c r="AE54" s="817"/>
      <c r="AF54" s="817"/>
      <c r="AG54" s="817"/>
      <c r="AH54" s="817"/>
      <c r="AI54" s="817"/>
      <c r="AJ54" s="817"/>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7" t="s">
        <v>104</v>
      </c>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784" t="s">
        <v>105</v>
      </c>
      <c r="C56" s="784"/>
      <c r="D56" s="784"/>
      <c r="E56" s="784"/>
      <c r="F56" s="784"/>
      <c r="G56" s="784"/>
      <c r="H56" s="784"/>
      <c r="I56" s="784"/>
      <c r="J56" s="784"/>
      <c r="K56" s="784"/>
      <c r="L56" s="784"/>
      <c r="M56" s="784"/>
      <c r="N56" s="784"/>
      <c r="O56" s="784"/>
      <c r="P56" s="784"/>
      <c r="Q56" s="784"/>
      <c r="R56" s="784"/>
      <c r="S56" s="784"/>
      <c r="T56" s="784"/>
      <c r="U56" s="784"/>
      <c r="V56" s="784"/>
      <c r="W56" s="784"/>
      <c r="X56" s="784"/>
      <c r="Y56" s="784"/>
      <c r="Z56" s="784"/>
      <c r="AA56" s="784"/>
      <c r="AB56" s="784"/>
      <c r="AC56" s="784"/>
      <c r="AD56" s="784"/>
      <c r="AE56" s="784"/>
      <c r="AF56" s="784"/>
      <c r="AG56" s="784"/>
      <c r="AH56" s="784"/>
      <c r="AI56" s="784"/>
      <c r="AJ56" s="785"/>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6" t="str">
        <f>IF(H6="","",IF(OR(BA40&gt;0,BE40&gt;0),"該当",""))</f>
        <v/>
      </c>
      <c r="AJ58" s="787"/>
      <c r="AK58" s="788"/>
      <c r="AL58" s="247"/>
      <c r="AM58" s="283"/>
      <c r="AN58" s="283"/>
      <c r="AO58" s="283"/>
      <c r="AP58" s="283"/>
      <c r="AQ58" s="283"/>
      <c r="AR58" s="283"/>
      <c r="AS58" s="283"/>
      <c r="AT58" s="283"/>
      <c r="AU58" s="283"/>
      <c r="AV58" s="283"/>
      <c r="AW58" s="283"/>
      <c r="AX58" s="283"/>
      <c r="AY58" s="283"/>
    </row>
    <row r="59" spans="1:60" ht="51" customHeight="1">
      <c r="A59" s="15"/>
      <c r="B59" s="324" t="s">
        <v>107</v>
      </c>
      <c r="C59" s="789" t="s">
        <v>108</v>
      </c>
      <c r="D59" s="789"/>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c r="AJ59" s="789"/>
      <c r="AK59" s="789"/>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90" t="str">
        <f>IF(H6="","",IF(OR(BA32-BA40&gt;0,BE32-BE40&gt;0),"該当",""))</f>
        <v/>
      </c>
      <c r="AJ61" s="791"/>
      <c r="AK61" s="792"/>
      <c r="AL61" s="247"/>
      <c r="AM61" s="247"/>
      <c r="AN61" s="247"/>
      <c r="AO61" s="15"/>
      <c r="AP61" s="247"/>
      <c r="AQ61" s="247"/>
      <c r="AR61" s="247"/>
      <c r="AS61" s="247"/>
      <c r="AT61" s="247"/>
      <c r="AU61" s="247"/>
      <c r="AV61" s="247"/>
      <c r="AW61" s="247"/>
      <c r="AX61" s="247"/>
      <c r="AY61" s="247"/>
    </row>
    <row r="62" spans="1:60" ht="59.45" customHeight="1">
      <c r="A62" s="15"/>
      <c r="B62" s="324" t="s">
        <v>107</v>
      </c>
      <c r="C62" s="789" t="s">
        <v>110</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10" t="s">
        <v>111</v>
      </c>
      <c r="C64" s="811"/>
      <c r="D64" s="812"/>
      <c r="E64" s="813" t="s">
        <v>112</v>
      </c>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5"/>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05" t="s">
        <v>115</v>
      </c>
      <c r="C65" s="706"/>
      <c r="D65" s="706"/>
      <c r="E65" s="799"/>
      <c r="F65" s="800"/>
      <c r="G65" s="793" t="s">
        <v>116</v>
      </c>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c r="AJ65" s="794"/>
      <c r="AK65" s="794"/>
      <c r="AL65" s="247"/>
      <c r="AM65" s="768" t="str">
        <f>IF(AI58="該当", "！この区分（４項目）から２つ以上の取組が選択されていません。",  "！この区分（４項目）から１つ以上の取組が選択されていません。")</f>
        <v>！この区分（４項目）から１つ以上の取組が選択されていません。</v>
      </c>
      <c r="AN65" s="769"/>
      <c r="AO65" s="769"/>
      <c r="AP65" s="769"/>
      <c r="AQ65" s="769"/>
      <c r="AR65" s="769"/>
      <c r="AS65" s="769"/>
      <c r="AT65" s="769"/>
      <c r="AU65" s="769"/>
      <c r="AV65" s="769"/>
      <c r="AW65" s="769"/>
      <c r="AX65" s="770"/>
      <c r="AY65" s="247"/>
      <c r="AZ65" s="12"/>
      <c r="BA65" s="801">
        <f>COUNTIF(E65:F68, "✓")+COUNTIF(E65:F68, "誓約")</f>
        <v>0</v>
      </c>
      <c r="BB65" s="424" t="str">
        <f>IF(AI58="該当",1,IF(AI61="該当",2,""))</f>
        <v/>
      </c>
    </row>
    <row r="66" spans="1:54" ht="15" customHeight="1" thickBot="1">
      <c r="A66" s="15"/>
      <c r="B66" s="708"/>
      <c r="C66" s="709"/>
      <c r="D66" s="709"/>
      <c r="E66" s="802"/>
      <c r="F66" s="803"/>
      <c r="G66" s="793" t="s">
        <v>117</v>
      </c>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c r="AF66" s="794"/>
      <c r="AG66" s="794"/>
      <c r="AH66" s="794"/>
      <c r="AI66" s="794"/>
      <c r="AJ66" s="794"/>
      <c r="AK66" s="794"/>
      <c r="AL66" s="247"/>
      <c r="AM66" s="771"/>
      <c r="AN66" s="772"/>
      <c r="AO66" s="772"/>
      <c r="AP66" s="772"/>
      <c r="AQ66" s="772"/>
      <c r="AR66" s="772"/>
      <c r="AS66" s="772"/>
      <c r="AT66" s="772"/>
      <c r="AU66" s="772"/>
      <c r="AV66" s="772"/>
      <c r="AW66" s="772"/>
      <c r="AX66" s="773"/>
      <c r="AY66" s="320"/>
      <c r="AZ66" s="331"/>
      <c r="BA66" s="801"/>
    </row>
    <row r="67" spans="1:54" ht="24.6" customHeight="1">
      <c r="A67" s="15"/>
      <c r="B67" s="708"/>
      <c r="C67" s="709"/>
      <c r="D67" s="709"/>
      <c r="E67" s="802"/>
      <c r="F67" s="803"/>
      <c r="G67" s="793" t="s">
        <v>118</v>
      </c>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247"/>
      <c r="AM67" s="320"/>
      <c r="AN67" s="320"/>
      <c r="AO67" s="320"/>
      <c r="AP67" s="320"/>
      <c r="AQ67" s="320"/>
      <c r="AR67" s="320"/>
      <c r="AS67" s="320"/>
      <c r="AT67" s="320"/>
      <c r="AU67" s="320"/>
      <c r="AV67" s="320"/>
      <c r="AW67" s="320"/>
      <c r="AX67" s="320"/>
      <c r="AY67" s="320"/>
      <c r="AZ67" s="331"/>
      <c r="BA67" s="801"/>
    </row>
    <row r="68" spans="1:54" ht="15" customHeight="1" thickBot="1">
      <c r="A68" s="15"/>
      <c r="B68" s="797"/>
      <c r="C68" s="798"/>
      <c r="D68" s="798"/>
      <c r="E68" s="808"/>
      <c r="F68" s="809"/>
      <c r="G68" s="793" t="s">
        <v>119</v>
      </c>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247"/>
      <c r="AM68" s="332"/>
      <c r="AN68" s="332"/>
      <c r="AO68" s="332"/>
      <c r="AP68" s="332"/>
      <c r="AQ68" s="332"/>
      <c r="AR68" s="332"/>
      <c r="AS68" s="332"/>
      <c r="AT68" s="332"/>
      <c r="AU68" s="332"/>
      <c r="AV68" s="332"/>
      <c r="AW68" s="332"/>
      <c r="AX68" s="332"/>
      <c r="AY68" s="247"/>
      <c r="AZ68" s="12"/>
      <c r="BA68" s="801"/>
    </row>
    <row r="69" spans="1:54" ht="39.6" customHeight="1">
      <c r="A69" s="15"/>
      <c r="B69" s="705" t="s">
        <v>120</v>
      </c>
      <c r="C69" s="706"/>
      <c r="D69" s="706"/>
      <c r="E69" s="799"/>
      <c r="F69" s="800"/>
      <c r="G69" s="793" t="s">
        <v>121</v>
      </c>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247"/>
      <c r="AM69" s="768" t="str">
        <f>IF(AI58="該当", "！この区分（４項目）から２つ以上の取組が選択されていません。",  "！この区分（４項目）から１つ以上の取組が選択されていません。")</f>
        <v>！この区分（４項目）から１つ以上の取組が選択されていません。</v>
      </c>
      <c r="AN69" s="769"/>
      <c r="AO69" s="769"/>
      <c r="AP69" s="769"/>
      <c r="AQ69" s="769"/>
      <c r="AR69" s="769"/>
      <c r="AS69" s="769"/>
      <c r="AT69" s="769"/>
      <c r="AU69" s="769"/>
      <c r="AV69" s="769"/>
      <c r="AW69" s="769"/>
      <c r="AX69" s="770"/>
      <c r="AY69" s="247"/>
      <c r="AZ69" s="12"/>
      <c r="BA69" s="801">
        <f>COUNTIF(E69:F72, "✓")+COUNTIF(E69:F72, "誓約")</f>
        <v>0</v>
      </c>
    </row>
    <row r="70" spans="1:54" ht="15" customHeight="1" thickBot="1">
      <c r="A70" s="15"/>
      <c r="B70" s="708"/>
      <c r="C70" s="709"/>
      <c r="D70" s="709"/>
      <c r="E70" s="802"/>
      <c r="F70" s="803"/>
      <c r="G70" s="793" t="s">
        <v>122</v>
      </c>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247"/>
      <c r="AM70" s="771"/>
      <c r="AN70" s="772"/>
      <c r="AO70" s="772"/>
      <c r="AP70" s="772"/>
      <c r="AQ70" s="772"/>
      <c r="AR70" s="772"/>
      <c r="AS70" s="772"/>
      <c r="AT70" s="772"/>
      <c r="AU70" s="772"/>
      <c r="AV70" s="772"/>
      <c r="AW70" s="772"/>
      <c r="AX70" s="773"/>
      <c r="AY70" s="320"/>
      <c r="AZ70" s="331"/>
      <c r="BA70" s="801"/>
    </row>
    <row r="71" spans="1:54" ht="15" customHeight="1">
      <c r="A71" s="15"/>
      <c r="B71" s="708"/>
      <c r="C71" s="709"/>
      <c r="D71" s="709"/>
      <c r="E71" s="804"/>
      <c r="F71" s="805"/>
      <c r="G71" s="793" t="s">
        <v>123</v>
      </c>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4"/>
      <c r="AF71" s="794"/>
      <c r="AG71" s="794"/>
      <c r="AH71" s="794"/>
      <c r="AI71" s="794"/>
      <c r="AJ71" s="794"/>
      <c r="AK71" s="794"/>
      <c r="AL71" s="247"/>
      <c r="AM71" s="333"/>
      <c r="AN71" s="320"/>
      <c r="AO71" s="320"/>
      <c r="AP71" s="320"/>
      <c r="AQ71" s="320"/>
      <c r="AR71" s="320"/>
      <c r="AS71" s="320"/>
      <c r="AT71" s="320"/>
      <c r="AU71" s="320"/>
      <c r="AV71" s="320"/>
      <c r="AW71" s="320"/>
      <c r="AX71" s="320"/>
      <c r="AY71" s="320"/>
      <c r="AZ71" s="331"/>
      <c r="BA71" s="801"/>
    </row>
    <row r="72" spans="1:54" ht="15" customHeight="1" thickBot="1">
      <c r="A72" s="15"/>
      <c r="B72" s="797"/>
      <c r="C72" s="798"/>
      <c r="D72" s="798"/>
      <c r="E72" s="806"/>
      <c r="F72" s="807"/>
      <c r="G72" s="793" t="s">
        <v>124</v>
      </c>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4"/>
      <c r="AI72" s="794"/>
      <c r="AJ72" s="794"/>
      <c r="AK72" s="794"/>
      <c r="AL72" s="247"/>
      <c r="AM72" s="332"/>
      <c r="AN72" s="332"/>
      <c r="AO72" s="332"/>
      <c r="AP72" s="332"/>
      <c r="AQ72" s="332"/>
      <c r="AR72" s="332"/>
      <c r="AS72" s="332"/>
      <c r="AT72" s="332"/>
      <c r="AU72" s="332"/>
      <c r="AV72" s="332"/>
      <c r="AW72" s="332"/>
      <c r="AX72" s="332"/>
      <c r="AY72" s="247"/>
      <c r="AZ72" s="12"/>
      <c r="BA72" s="801"/>
    </row>
    <row r="73" spans="1:54" ht="15" customHeight="1">
      <c r="A73" s="15"/>
      <c r="B73" s="705" t="s">
        <v>125</v>
      </c>
      <c r="C73" s="706"/>
      <c r="D73" s="706"/>
      <c r="E73" s="799"/>
      <c r="F73" s="800"/>
      <c r="G73" s="793" t="s">
        <v>126</v>
      </c>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4"/>
      <c r="AI73" s="794"/>
      <c r="AJ73" s="794"/>
      <c r="AK73" s="794"/>
      <c r="AL73" s="247"/>
      <c r="AM73" s="768" t="str">
        <f>IF(AI58="該当", "！この区分（４項目）から２つ以上の取組が選択されていません。",  "！この区分（４項目）から１つ以上の取組が選択されていません。")</f>
        <v>！この区分（４項目）から１つ以上の取組が選択されていません。</v>
      </c>
      <c r="AN73" s="769"/>
      <c r="AO73" s="769"/>
      <c r="AP73" s="769"/>
      <c r="AQ73" s="769"/>
      <c r="AR73" s="769"/>
      <c r="AS73" s="769"/>
      <c r="AT73" s="769"/>
      <c r="AU73" s="769"/>
      <c r="AV73" s="769"/>
      <c r="AW73" s="769"/>
      <c r="AX73" s="770"/>
      <c r="AY73" s="247"/>
      <c r="AZ73" s="12"/>
      <c r="BA73" s="801">
        <f>COUNTIF(E73:F76, "✓")+COUNTIF(E73:F76, "誓約")</f>
        <v>0</v>
      </c>
    </row>
    <row r="74" spans="1:54" ht="28.15" customHeight="1" thickBot="1">
      <c r="A74" s="15"/>
      <c r="B74" s="708"/>
      <c r="C74" s="709"/>
      <c r="D74" s="709"/>
      <c r="E74" s="802"/>
      <c r="F74" s="803"/>
      <c r="G74" s="793" t="s">
        <v>127</v>
      </c>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247"/>
      <c r="AM74" s="771"/>
      <c r="AN74" s="772"/>
      <c r="AO74" s="772"/>
      <c r="AP74" s="772"/>
      <c r="AQ74" s="772"/>
      <c r="AR74" s="772"/>
      <c r="AS74" s="772"/>
      <c r="AT74" s="772"/>
      <c r="AU74" s="772"/>
      <c r="AV74" s="772"/>
      <c r="AW74" s="772"/>
      <c r="AX74" s="773"/>
      <c r="AY74" s="320"/>
      <c r="AZ74" s="331"/>
      <c r="BA74" s="801"/>
    </row>
    <row r="75" spans="1:54" ht="45.6" customHeight="1">
      <c r="A75" s="15"/>
      <c r="B75" s="708"/>
      <c r="C75" s="709"/>
      <c r="D75" s="709"/>
      <c r="E75" s="802"/>
      <c r="F75" s="803"/>
      <c r="G75" s="793" t="s">
        <v>128</v>
      </c>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794"/>
      <c r="AK75" s="794"/>
      <c r="AL75" s="247"/>
      <c r="AM75" s="320"/>
      <c r="AN75" s="320"/>
      <c r="AO75" s="320"/>
      <c r="AP75" s="320"/>
      <c r="AQ75" s="320"/>
      <c r="AR75" s="320"/>
      <c r="AS75" s="320"/>
      <c r="AT75" s="320"/>
      <c r="AU75" s="320"/>
      <c r="AV75" s="320"/>
      <c r="AW75" s="320"/>
      <c r="AX75" s="320"/>
      <c r="AZ75" s="331"/>
      <c r="BA75" s="801"/>
    </row>
    <row r="76" spans="1:54" ht="27" customHeight="1" thickBot="1">
      <c r="A76" s="15"/>
      <c r="B76" s="797"/>
      <c r="C76" s="798"/>
      <c r="D76" s="798"/>
      <c r="E76" s="802"/>
      <c r="F76" s="803"/>
      <c r="G76" s="793" t="s">
        <v>129</v>
      </c>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247"/>
      <c r="AM76" s="332"/>
      <c r="AN76" s="332"/>
      <c r="AO76" s="332"/>
      <c r="AP76" s="332"/>
      <c r="AQ76" s="332"/>
      <c r="AR76" s="332"/>
      <c r="AS76" s="332"/>
      <c r="AT76" s="332"/>
      <c r="AU76" s="332"/>
      <c r="AV76" s="332"/>
      <c r="AW76" s="332"/>
      <c r="AX76" s="332"/>
      <c r="AY76" s="247"/>
      <c r="AZ76" s="12"/>
      <c r="BA76" s="801"/>
    </row>
    <row r="77" spans="1:54" ht="15" customHeight="1">
      <c r="A77" s="15"/>
      <c r="B77" s="705" t="s">
        <v>130</v>
      </c>
      <c r="C77" s="706"/>
      <c r="D77" s="706"/>
      <c r="E77" s="799"/>
      <c r="F77" s="800"/>
      <c r="G77" s="793" t="s">
        <v>131</v>
      </c>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794"/>
      <c r="AK77" s="794"/>
      <c r="AL77" s="247"/>
      <c r="AM77" s="818" t="str">
        <f>IF(AI58="該当", "！この区分（４項目）から２つ以上の取組が選択されていません。",  "！この区分（４項目）から１つ以上の取組が選択されていません。")</f>
        <v>！この区分（４項目）から１つ以上の取組が選択されていません。</v>
      </c>
      <c r="AN77" s="769"/>
      <c r="AO77" s="769"/>
      <c r="AP77" s="769"/>
      <c r="AQ77" s="769"/>
      <c r="AR77" s="769"/>
      <c r="AS77" s="769"/>
      <c r="AT77" s="769"/>
      <c r="AU77" s="769"/>
      <c r="AV77" s="769"/>
      <c r="AW77" s="769"/>
      <c r="AX77" s="770"/>
      <c r="AY77" s="247"/>
      <c r="AZ77" s="12"/>
      <c r="BA77" s="801">
        <f>COUNTIF(E77:F80, "✓")+COUNTIF(E77:F80, "誓約")</f>
        <v>0</v>
      </c>
    </row>
    <row r="78" spans="1:54" ht="32.450000000000003" customHeight="1" thickBot="1">
      <c r="A78" s="15"/>
      <c r="B78" s="708"/>
      <c r="C78" s="709"/>
      <c r="D78" s="709"/>
      <c r="E78" s="802"/>
      <c r="F78" s="803"/>
      <c r="G78" s="793" t="s">
        <v>132</v>
      </c>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15"/>
      <c r="AM78" s="771"/>
      <c r="AN78" s="772"/>
      <c r="AO78" s="772"/>
      <c r="AP78" s="772"/>
      <c r="AQ78" s="772"/>
      <c r="AR78" s="772"/>
      <c r="AS78" s="772"/>
      <c r="AT78" s="772"/>
      <c r="AU78" s="772"/>
      <c r="AV78" s="772"/>
      <c r="AW78" s="772"/>
      <c r="AX78" s="773"/>
      <c r="AY78" s="320"/>
      <c r="AZ78" s="331"/>
      <c r="BA78" s="801"/>
    </row>
    <row r="79" spans="1:54" ht="28.15" customHeight="1">
      <c r="A79" s="15"/>
      <c r="B79" s="708"/>
      <c r="C79" s="709"/>
      <c r="D79" s="709"/>
      <c r="E79" s="802"/>
      <c r="F79" s="803"/>
      <c r="G79" s="793" t="s">
        <v>133</v>
      </c>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247"/>
      <c r="AM79" s="320"/>
      <c r="AN79" s="320"/>
      <c r="AO79" s="320"/>
      <c r="AP79" s="320"/>
      <c r="AQ79" s="320"/>
      <c r="AR79" s="320"/>
      <c r="AS79" s="320"/>
      <c r="AT79" s="320"/>
      <c r="AU79" s="320"/>
      <c r="AV79" s="320"/>
      <c r="AW79" s="320"/>
      <c r="AX79" s="320"/>
      <c r="AY79" s="320"/>
      <c r="AZ79" s="331"/>
      <c r="BA79" s="801"/>
    </row>
    <row r="80" spans="1:54" ht="15" customHeight="1" thickBot="1">
      <c r="A80" s="15"/>
      <c r="B80" s="797"/>
      <c r="C80" s="798"/>
      <c r="D80" s="798"/>
      <c r="E80" s="802"/>
      <c r="F80" s="803"/>
      <c r="G80" s="793" t="s">
        <v>134</v>
      </c>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4"/>
      <c r="AF80" s="794"/>
      <c r="AG80" s="794"/>
      <c r="AH80" s="794"/>
      <c r="AI80" s="794"/>
      <c r="AJ80" s="794"/>
      <c r="AK80" s="794"/>
      <c r="AL80" s="247"/>
      <c r="AM80" s="320"/>
      <c r="AN80" s="320"/>
      <c r="AO80" s="320"/>
      <c r="AP80" s="320"/>
      <c r="AQ80" s="320"/>
      <c r="AR80" s="320"/>
      <c r="AS80" s="320"/>
      <c r="AT80" s="320"/>
      <c r="AU80" s="320"/>
      <c r="AV80" s="320"/>
      <c r="AW80" s="320"/>
      <c r="AX80" s="320"/>
      <c r="AY80" s="247"/>
      <c r="AZ80" s="12"/>
      <c r="BA80" s="801"/>
    </row>
    <row r="81" spans="1:53" ht="28.15" customHeight="1" thickBot="1">
      <c r="A81" s="15"/>
      <c r="B81" s="705" t="s">
        <v>135</v>
      </c>
      <c r="C81" s="706"/>
      <c r="D81" s="819"/>
      <c r="E81" s="799"/>
      <c r="F81" s="800"/>
      <c r="G81" s="793" t="s">
        <v>136</v>
      </c>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4"/>
      <c r="AF81" s="794"/>
      <c r="AG81" s="794"/>
      <c r="AH81" s="794"/>
      <c r="AI81" s="794"/>
      <c r="AJ81" s="794"/>
      <c r="AK81" s="794"/>
      <c r="AL81" s="247"/>
      <c r="AM81" s="826" t="str">
        <f>IF(AND(AI58="該当", AND(E81="",E82= "")), "！⑰又は⑱の取組は必須です。","")</f>
        <v/>
      </c>
      <c r="AN81" s="827"/>
      <c r="AO81" s="827"/>
      <c r="AP81" s="827"/>
      <c r="AQ81" s="827"/>
      <c r="AR81" s="827"/>
      <c r="AS81" s="827"/>
      <c r="AT81" s="827"/>
      <c r="AU81" s="827"/>
      <c r="AV81" s="827"/>
      <c r="AW81" s="827"/>
      <c r="AX81" s="828"/>
      <c r="AY81" s="247"/>
      <c r="AZ81" s="12"/>
      <c r="BA81" s="873">
        <f>COUNTIF(E81:F87, "✓") + COUNTIF(E81:F87, "誓約") + IF(COUNTIF(E88:F89, "✓") + COUNTIF(E88:F89, "誓約") &gt; 0, 1, 0)</f>
        <v>0</v>
      </c>
    </row>
    <row r="82" spans="1:53" ht="15" customHeight="1" thickBot="1">
      <c r="A82" s="15"/>
      <c r="B82" s="708"/>
      <c r="C82" s="709"/>
      <c r="D82" s="820"/>
      <c r="E82" s="802"/>
      <c r="F82" s="803"/>
      <c r="G82" s="793" t="s">
        <v>137</v>
      </c>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4"/>
      <c r="AF82" s="794"/>
      <c r="AG82" s="794"/>
      <c r="AH82" s="794"/>
      <c r="AI82" s="794"/>
      <c r="AJ82" s="794"/>
      <c r="AK82" s="794"/>
      <c r="AL82" s="247"/>
      <c r="AM82" s="320"/>
      <c r="AN82" s="320"/>
      <c r="AO82" s="320"/>
      <c r="AP82" s="320"/>
      <c r="AQ82" s="320"/>
      <c r="AR82" s="320"/>
      <c r="AS82" s="320"/>
      <c r="AT82" s="320"/>
      <c r="AU82" s="320"/>
      <c r="AV82" s="320"/>
      <c r="AW82" s="320"/>
      <c r="AX82" s="320"/>
      <c r="AY82" s="320"/>
      <c r="AZ82" s="331"/>
      <c r="BA82" s="874"/>
    </row>
    <row r="83" spans="1:53" ht="26.45" customHeight="1">
      <c r="A83" s="15"/>
      <c r="B83" s="708"/>
      <c r="C83" s="709"/>
      <c r="D83" s="820"/>
      <c r="E83" s="802"/>
      <c r="F83" s="803"/>
      <c r="G83" s="793" t="s">
        <v>138</v>
      </c>
      <c r="H83" s="794"/>
      <c r="I83" s="794"/>
      <c r="J83" s="794"/>
      <c r="K83" s="794"/>
      <c r="L83" s="794"/>
      <c r="M83" s="794"/>
      <c r="N83" s="794"/>
      <c r="O83" s="794"/>
      <c r="P83" s="794"/>
      <c r="Q83" s="794"/>
      <c r="R83" s="794"/>
      <c r="S83" s="794"/>
      <c r="T83" s="794"/>
      <c r="U83" s="794"/>
      <c r="V83" s="794"/>
      <c r="W83" s="794"/>
      <c r="X83" s="794"/>
      <c r="Y83" s="794"/>
      <c r="Z83" s="794"/>
      <c r="AA83" s="794"/>
      <c r="AB83" s="794"/>
      <c r="AC83" s="794"/>
      <c r="AD83" s="794"/>
      <c r="AE83" s="794"/>
      <c r="AF83" s="794"/>
      <c r="AG83" s="794"/>
      <c r="AH83" s="794"/>
      <c r="AI83" s="794"/>
      <c r="AJ83" s="794"/>
      <c r="AK83" s="794"/>
      <c r="AL83" s="247"/>
      <c r="AM83" s="768" t="str">
        <f>IF(AI58="該当", "！この区分（８項目）から３つ以上の取組が選択されていません。","！この区分（４項目）から２つ以上の取組が選択されていません。")</f>
        <v>！この区分（４項目）から２つ以上の取組が選択されていません。</v>
      </c>
      <c r="AN83" s="769"/>
      <c r="AO83" s="769"/>
      <c r="AP83" s="769"/>
      <c r="AQ83" s="769"/>
      <c r="AR83" s="769"/>
      <c r="AS83" s="769"/>
      <c r="AT83" s="769"/>
      <c r="AU83" s="769"/>
      <c r="AV83" s="769"/>
      <c r="AW83" s="769"/>
      <c r="AX83" s="770"/>
      <c r="AY83" s="320"/>
      <c r="AZ83" s="331"/>
      <c r="BA83" s="874"/>
    </row>
    <row r="84" spans="1:53" ht="15" customHeight="1" thickBot="1">
      <c r="A84" s="15"/>
      <c r="B84" s="708"/>
      <c r="C84" s="709"/>
      <c r="D84" s="820"/>
      <c r="E84" s="802"/>
      <c r="F84" s="803"/>
      <c r="G84" s="793" t="s">
        <v>139</v>
      </c>
      <c r="H84" s="794"/>
      <c r="I84" s="794"/>
      <c r="J84" s="794"/>
      <c r="K84" s="794"/>
      <c r="L84" s="794"/>
      <c r="M84" s="794"/>
      <c r="N84" s="794"/>
      <c r="O84" s="794"/>
      <c r="P84" s="794"/>
      <c r="Q84" s="794"/>
      <c r="R84" s="794"/>
      <c r="S84" s="794"/>
      <c r="T84" s="794"/>
      <c r="U84" s="794"/>
      <c r="V84" s="794"/>
      <c r="W84" s="794"/>
      <c r="X84" s="794"/>
      <c r="Y84" s="794"/>
      <c r="Z84" s="794"/>
      <c r="AA84" s="794"/>
      <c r="AB84" s="794"/>
      <c r="AC84" s="794"/>
      <c r="AD84" s="794"/>
      <c r="AE84" s="794"/>
      <c r="AF84" s="794"/>
      <c r="AG84" s="794"/>
      <c r="AH84" s="794"/>
      <c r="AI84" s="794"/>
      <c r="AJ84" s="794"/>
      <c r="AK84" s="794"/>
      <c r="AL84" s="247"/>
      <c r="AM84" s="771"/>
      <c r="AN84" s="772"/>
      <c r="AO84" s="772"/>
      <c r="AP84" s="772"/>
      <c r="AQ84" s="772"/>
      <c r="AR84" s="772"/>
      <c r="AS84" s="772"/>
      <c r="AT84" s="772"/>
      <c r="AU84" s="772"/>
      <c r="AV84" s="772"/>
      <c r="AW84" s="772"/>
      <c r="AX84" s="773"/>
      <c r="AY84" s="247"/>
      <c r="AZ84" s="12"/>
      <c r="BA84" s="874"/>
    </row>
    <row r="85" spans="1:53" ht="27.6" customHeight="1">
      <c r="A85" s="15"/>
      <c r="B85" s="708"/>
      <c r="C85" s="709"/>
      <c r="D85" s="820"/>
      <c r="E85" s="802"/>
      <c r="F85" s="803"/>
      <c r="G85" s="793" t="s">
        <v>140</v>
      </c>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4"/>
      <c r="AF85" s="794"/>
      <c r="AG85" s="794"/>
      <c r="AH85" s="794"/>
      <c r="AI85" s="794"/>
      <c r="AJ85" s="794"/>
      <c r="AK85" s="794"/>
      <c r="AL85" s="247"/>
      <c r="AM85" s="320"/>
      <c r="AN85" s="320"/>
      <c r="AO85" s="320"/>
      <c r="AP85" s="320"/>
      <c r="AQ85" s="320"/>
      <c r="AR85" s="320"/>
      <c r="AS85" s="320"/>
      <c r="AT85" s="320"/>
      <c r="AU85" s="320"/>
      <c r="AV85" s="320"/>
      <c r="AW85" s="320"/>
      <c r="AX85" s="320"/>
      <c r="AY85" s="320"/>
      <c r="AZ85" s="331"/>
      <c r="BA85" s="874"/>
    </row>
    <row r="86" spans="1:53" ht="28.15" customHeight="1">
      <c r="A86" s="15"/>
      <c r="B86" s="708"/>
      <c r="C86" s="709"/>
      <c r="D86" s="820"/>
      <c r="E86" s="802"/>
      <c r="F86" s="803"/>
      <c r="G86" s="793" t="s">
        <v>141</v>
      </c>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4"/>
      <c r="AF86" s="794"/>
      <c r="AG86" s="794"/>
      <c r="AH86" s="794"/>
      <c r="AI86" s="794"/>
      <c r="AJ86" s="794"/>
      <c r="AK86" s="794"/>
      <c r="AL86" s="247"/>
      <c r="AM86" s="320"/>
      <c r="AN86" s="320"/>
      <c r="AO86" s="320"/>
      <c r="AP86" s="320"/>
      <c r="AQ86" s="320"/>
      <c r="AR86" s="320"/>
      <c r="AS86" s="320"/>
      <c r="AT86" s="320"/>
      <c r="AU86" s="320"/>
      <c r="AV86" s="320"/>
      <c r="AX86" s="320"/>
      <c r="AY86" s="320"/>
      <c r="AZ86" s="331"/>
      <c r="BA86" s="874"/>
    </row>
    <row r="87" spans="1:53" ht="46.9" customHeight="1">
      <c r="A87" s="15"/>
      <c r="B87" s="708"/>
      <c r="C87" s="709"/>
      <c r="D87" s="820"/>
      <c r="E87" s="802"/>
      <c r="F87" s="803"/>
      <c r="G87" s="793" t="s">
        <v>142</v>
      </c>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4"/>
      <c r="AF87" s="794"/>
      <c r="AG87" s="794"/>
      <c r="AH87" s="794"/>
      <c r="AI87" s="794"/>
      <c r="AJ87" s="794"/>
      <c r="AK87" s="794"/>
      <c r="AL87" s="247"/>
      <c r="AM87" s="320"/>
      <c r="AN87" s="320"/>
      <c r="AO87" s="320"/>
      <c r="AP87" s="320"/>
      <c r="AQ87" s="320"/>
      <c r="AR87" s="320"/>
      <c r="AS87" s="320"/>
      <c r="AT87" s="320"/>
      <c r="AU87" s="320"/>
      <c r="AV87" s="320"/>
      <c r="AW87" s="320"/>
      <c r="AX87" s="320"/>
      <c r="AY87" s="247"/>
      <c r="AZ87" s="12"/>
      <c r="BA87" s="874"/>
    </row>
    <row r="88" spans="1:53" ht="42.6" customHeight="1">
      <c r="A88" s="15"/>
      <c r="B88" s="708"/>
      <c r="C88" s="709"/>
      <c r="D88" s="820"/>
      <c r="E88" s="802"/>
      <c r="F88" s="803"/>
      <c r="G88" s="793" t="s">
        <v>143</v>
      </c>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247"/>
      <c r="AM88" s="320"/>
      <c r="AN88" s="320"/>
      <c r="AO88" s="320"/>
      <c r="AP88" s="320"/>
      <c r="AQ88" s="320"/>
      <c r="AR88" s="320"/>
      <c r="AS88" s="320"/>
      <c r="AT88" s="320"/>
      <c r="AU88" s="320"/>
      <c r="AV88" s="320"/>
      <c r="AW88" s="320"/>
      <c r="AX88" s="320"/>
      <c r="AY88" s="247"/>
      <c r="AZ88" s="12"/>
      <c r="BA88" s="874"/>
    </row>
    <row r="89" spans="1:53" ht="28.15" customHeight="1" thickBot="1">
      <c r="A89" s="15"/>
      <c r="B89" s="797"/>
      <c r="C89" s="798"/>
      <c r="D89" s="821"/>
      <c r="E89" s="822"/>
      <c r="F89" s="823"/>
      <c r="G89" s="824" t="s">
        <v>144</v>
      </c>
      <c r="H89" s="825"/>
      <c r="I89" s="825"/>
      <c r="J89" s="825"/>
      <c r="K89" s="825"/>
      <c r="L89" s="825"/>
      <c r="M89" s="825"/>
      <c r="N89" s="825"/>
      <c r="O89" s="825"/>
      <c r="P89" s="825"/>
      <c r="Q89" s="825"/>
      <c r="R89" s="825"/>
      <c r="S89" s="825"/>
      <c r="T89" s="825"/>
      <c r="U89" s="825"/>
      <c r="V89" s="825"/>
      <c r="W89" s="825"/>
      <c r="X89" s="825"/>
      <c r="Y89" s="825"/>
      <c r="Z89" s="825"/>
      <c r="AA89" s="825"/>
      <c r="AB89" s="825"/>
      <c r="AC89" s="825"/>
      <c r="AD89" s="825"/>
      <c r="AE89" s="825"/>
      <c r="AF89" s="825"/>
      <c r="AG89" s="825"/>
      <c r="AH89" s="825"/>
      <c r="AI89" s="825"/>
      <c r="AJ89" s="825"/>
      <c r="AK89" s="825"/>
      <c r="AL89" s="247"/>
      <c r="AM89" s="320"/>
      <c r="AN89" s="320"/>
      <c r="AO89" s="320"/>
      <c r="AP89" s="320"/>
      <c r="AQ89" s="320"/>
      <c r="AR89" s="320"/>
      <c r="AS89" s="320"/>
      <c r="AT89" s="320"/>
      <c r="AU89" s="320"/>
      <c r="AV89" s="320"/>
      <c r="AW89" s="320"/>
      <c r="AX89" s="320"/>
      <c r="AY89" s="247"/>
      <c r="AZ89" s="12"/>
      <c r="BA89" s="875"/>
    </row>
    <row r="90" spans="1:53" ht="24" customHeight="1">
      <c r="A90" s="15"/>
      <c r="B90" s="705" t="s">
        <v>145</v>
      </c>
      <c r="C90" s="706"/>
      <c r="D90" s="706"/>
      <c r="E90" s="799"/>
      <c r="F90" s="800"/>
      <c r="G90" s="793" t="s">
        <v>146</v>
      </c>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4"/>
      <c r="AF90" s="794"/>
      <c r="AG90" s="794"/>
      <c r="AH90" s="794"/>
      <c r="AI90" s="794"/>
      <c r="AJ90" s="794"/>
      <c r="AK90" s="794"/>
      <c r="AL90" s="334"/>
      <c r="AM90" s="768" t="str">
        <f>IF(AI58="該当", "！この区分（４項目）から２つ以上の取組が選択されていません。",  "！この区分（４項目）から１つ以上の取組が選択されていません。")</f>
        <v>！この区分（４項目）から１つ以上の取組が選択されていません。</v>
      </c>
      <c r="AN90" s="769"/>
      <c r="AO90" s="769"/>
      <c r="AP90" s="769"/>
      <c r="AQ90" s="769"/>
      <c r="AR90" s="769"/>
      <c r="AS90" s="769"/>
      <c r="AT90" s="769"/>
      <c r="AU90" s="769"/>
      <c r="AV90" s="769"/>
      <c r="AW90" s="769"/>
      <c r="AX90" s="770"/>
      <c r="AY90" s="247"/>
      <c r="AZ90" s="12"/>
      <c r="BA90" s="801">
        <f>COUNTIF(E90:F93, "✓")+COUNTIF(E90:F93, "誓約")</f>
        <v>0</v>
      </c>
    </row>
    <row r="91" spans="1:53" ht="15" customHeight="1" thickBot="1">
      <c r="A91" s="15"/>
      <c r="B91" s="708"/>
      <c r="C91" s="709"/>
      <c r="D91" s="709"/>
      <c r="E91" s="802"/>
      <c r="F91" s="803"/>
      <c r="G91" s="793" t="s">
        <v>147</v>
      </c>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247"/>
      <c r="AM91" s="771"/>
      <c r="AN91" s="772"/>
      <c r="AO91" s="772"/>
      <c r="AP91" s="772"/>
      <c r="AQ91" s="772"/>
      <c r="AR91" s="772"/>
      <c r="AS91" s="772"/>
      <c r="AT91" s="772"/>
      <c r="AU91" s="772"/>
      <c r="AV91" s="772"/>
      <c r="AW91" s="772"/>
      <c r="AX91" s="773"/>
      <c r="AY91" s="320"/>
      <c r="AZ91" s="331"/>
      <c r="BA91" s="801"/>
    </row>
    <row r="92" spans="1:53" ht="15" customHeight="1">
      <c r="A92" s="15"/>
      <c r="B92" s="708"/>
      <c r="C92" s="709"/>
      <c r="D92" s="709"/>
      <c r="E92" s="802"/>
      <c r="F92" s="803"/>
      <c r="G92" s="793" t="s">
        <v>148</v>
      </c>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c r="AF92" s="794"/>
      <c r="AG92" s="794"/>
      <c r="AH92" s="794"/>
      <c r="AI92" s="794"/>
      <c r="AJ92" s="794"/>
      <c r="AK92" s="794"/>
      <c r="AL92" s="247"/>
      <c r="AM92" s="284"/>
      <c r="AN92" s="284"/>
      <c r="AO92" s="284"/>
      <c r="AP92" s="284"/>
      <c r="AQ92" s="284"/>
      <c r="AR92" s="284"/>
      <c r="AS92" s="284"/>
      <c r="AT92" s="284"/>
      <c r="AU92" s="284"/>
      <c r="AV92" s="284"/>
      <c r="AW92" s="284"/>
      <c r="AX92" s="284"/>
      <c r="AY92" s="320"/>
      <c r="AZ92" s="331"/>
      <c r="BA92" s="801"/>
    </row>
    <row r="93" spans="1:53" ht="15" customHeight="1" thickBot="1">
      <c r="A93" s="15"/>
      <c r="B93" s="797"/>
      <c r="C93" s="798"/>
      <c r="D93" s="798"/>
      <c r="E93" s="822"/>
      <c r="F93" s="823"/>
      <c r="G93" s="793" t="s">
        <v>149</v>
      </c>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4"/>
      <c r="AF93" s="794"/>
      <c r="AG93" s="794"/>
      <c r="AH93" s="794"/>
      <c r="AI93" s="794"/>
      <c r="AJ93" s="794"/>
      <c r="AK93" s="794"/>
      <c r="AL93" s="15"/>
      <c r="AM93" s="284"/>
      <c r="AN93" s="284"/>
      <c r="AO93" s="284"/>
      <c r="AP93" s="284"/>
      <c r="AQ93" s="284"/>
      <c r="AR93" s="284"/>
      <c r="AS93" s="284"/>
      <c r="AT93" s="284"/>
      <c r="AU93" s="284"/>
      <c r="AV93" s="284"/>
      <c r="AW93" s="284"/>
      <c r="AX93" s="284"/>
      <c r="AY93" s="15"/>
      <c r="BA93" s="801"/>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80" t="s">
        <v>151</v>
      </c>
      <c r="D96" s="780"/>
      <c r="E96" s="780"/>
      <c r="F96" s="780"/>
      <c r="G96" s="780"/>
      <c r="H96" s="780"/>
      <c r="I96" s="780"/>
      <c r="J96" s="780"/>
      <c r="K96" s="780"/>
      <c r="L96" s="780"/>
      <c r="M96" s="780"/>
      <c r="N96" s="780"/>
      <c r="O96" s="780"/>
      <c r="P96" s="780"/>
      <c r="Q96" s="780"/>
      <c r="R96" s="780"/>
      <c r="S96" s="780"/>
      <c r="T96" s="780"/>
      <c r="U96" s="780"/>
      <c r="V96" s="780"/>
      <c r="W96" s="780"/>
      <c r="X96" s="780"/>
      <c r="Y96" s="780"/>
      <c r="Z96" s="780"/>
      <c r="AA96" s="780"/>
      <c r="AB96" s="780"/>
      <c r="AC96" s="780"/>
      <c r="AD96" s="780"/>
      <c r="AE96" s="780"/>
      <c r="AF96" s="780"/>
      <c r="AG96" s="780"/>
      <c r="AH96" s="780"/>
      <c r="AI96" s="780"/>
      <c r="AJ96" s="840"/>
      <c r="AK96" s="342" t="str">
        <f>IF(AND($BA40=0,$BE40=0),"",IF($AI58="該当",IF(COUNTIF($F97:$F98,"✓")&gt;0,"○","×"),"×"))</f>
        <v/>
      </c>
      <c r="AL96" s="15"/>
      <c r="AY96" s="96"/>
    </row>
    <row r="97" spans="1:56" s="96" customFormat="1" ht="29.25" customHeight="1">
      <c r="A97" s="334"/>
      <c r="B97" s="841" t="s">
        <v>152</v>
      </c>
      <c r="C97" s="842"/>
      <c r="D97" s="842"/>
      <c r="E97" s="843" t="b">
        <v>0</v>
      </c>
      <c r="F97" s="398"/>
      <c r="G97" s="847" t="s">
        <v>153</v>
      </c>
      <c r="H97" s="847"/>
      <c r="I97" s="847"/>
      <c r="J97" s="847"/>
      <c r="K97" s="847"/>
      <c r="L97" s="847"/>
      <c r="M97" s="847"/>
      <c r="N97" s="847"/>
      <c r="O97" s="847"/>
      <c r="P97" s="847"/>
      <c r="Q97" s="847"/>
      <c r="R97" s="847"/>
      <c r="S97" s="847"/>
      <c r="T97" s="847"/>
      <c r="U97" s="847"/>
      <c r="V97" s="847"/>
      <c r="W97" s="847"/>
      <c r="X97" s="847"/>
      <c r="Y97" s="847"/>
      <c r="Z97" s="847"/>
      <c r="AA97" s="847"/>
      <c r="AB97" s="847"/>
      <c r="AC97" s="847"/>
      <c r="AD97" s="847"/>
      <c r="AE97" s="847"/>
      <c r="AF97" s="847"/>
      <c r="AG97" s="847"/>
      <c r="AH97" s="847"/>
      <c r="AI97" s="847"/>
      <c r="AJ97" s="847"/>
      <c r="AK97" s="848"/>
      <c r="AL97" s="247"/>
      <c r="AM97" s="768" t="s">
        <v>154</v>
      </c>
      <c r="AN97" s="769"/>
      <c r="AO97" s="769"/>
      <c r="AP97" s="769"/>
      <c r="AQ97" s="769"/>
      <c r="AR97" s="769"/>
      <c r="AS97" s="769"/>
      <c r="AT97" s="769"/>
      <c r="AU97" s="769"/>
      <c r="AV97" s="769"/>
      <c r="AW97" s="769"/>
      <c r="AX97" s="770"/>
    </row>
    <row r="98" spans="1:56" s="96" customFormat="1" ht="29.25" customHeight="1" thickBot="1">
      <c r="A98" s="334"/>
      <c r="B98" s="844"/>
      <c r="C98" s="845"/>
      <c r="D98" s="845"/>
      <c r="E98" s="846" t="b">
        <v>0</v>
      </c>
      <c r="F98" s="399"/>
      <c r="G98" s="849" t="s">
        <v>155</v>
      </c>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49"/>
      <c r="AK98" s="850"/>
      <c r="AL98" s="15"/>
      <c r="AM98" s="771"/>
      <c r="AN98" s="772"/>
      <c r="AO98" s="772"/>
      <c r="AP98" s="772"/>
      <c r="AQ98" s="772"/>
      <c r="AR98" s="772"/>
      <c r="AS98" s="772"/>
      <c r="AT98" s="772"/>
      <c r="AU98" s="772"/>
      <c r="AV98" s="772"/>
      <c r="AW98" s="772"/>
      <c r="AX98" s="773"/>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7"/>
      <c r="AN100" s="907"/>
      <c r="AO100" s="907"/>
      <c r="AP100" s="907"/>
      <c r="AQ100" s="907"/>
      <c r="AR100" s="907"/>
      <c r="AS100" s="907"/>
      <c r="AT100" s="907"/>
      <c r="AU100" s="907"/>
      <c r="AV100" s="907"/>
      <c r="AW100" s="907"/>
      <c r="AX100" s="907"/>
      <c r="AY100" s="907"/>
      <c r="BA100" s="908" t="s">
        <v>78</v>
      </c>
      <c r="BB100" s="908"/>
      <c r="BC100" s="908"/>
      <c r="BD100" s="908"/>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7"/>
      <c r="AN101" s="907"/>
      <c r="AO101" s="907"/>
      <c r="AP101" s="907"/>
      <c r="AQ101" s="907"/>
      <c r="AR101" s="907"/>
      <c r="AS101" s="907"/>
      <c r="AT101" s="907"/>
      <c r="AU101" s="907"/>
      <c r="AV101" s="907"/>
      <c r="AW101" s="907"/>
      <c r="AX101" s="907"/>
      <c r="AY101" s="907"/>
    </row>
    <row r="102" spans="1:56" ht="111" customHeight="1" thickBot="1">
      <c r="A102" s="335"/>
      <c r="B102" s="855" t="s">
        <v>158</v>
      </c>
      <c r="C102" s="856"/>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31" t="s">
        <v>162</v>
      </c>
      <c r="AF106" s="832"/>
      <c r="AG106" s="832"/>
      <c r="AH106" s="832"/>
      <c r="AI106" s="832"/>
      <c r="AJ106" s="833"/>
      <c r="AK106" s="257" t="str">
        <f>IF(H6="", "", IF(AND(BA107=TRUE,OR(BA108=TRUE),BA109=TRUE,BA110=TRUE, BA112=TRUE, BA111=TRUE,BA113=TRUE),"○","×"))</f>
        <v/>
      </c>
      <c r="AL106" s="15"/>
      <c r="AM106" s="834" t="s">
        <v>163</v>
      </c>
      <c r="AN106" s="835"/>
      <c r="AO106" s="835"/>
      <c r="AP106" s="835"/>
      <c r="AQ106" s="835"/>
      <c r="AR106" s="835"/>
      <c r="AS106" s="835"/>
      <c r="AT106" s="835"/>
      <c r="AU106" s="835"/>
      <c r="AV106" s="835"/>
      <c r="AW106" s="835"/>
      <c r="AX106" s="835"/>
      <c r="AY106" s="836"/>
      <c r="BA106" s="356"/>
    </row>
    <row r="107" spans="1:56" s="12" customFormat="1" ht="48.75" customHeight="1">
      <c r="A107" s="247"/>
      <c r="B107" s="500"/>
      <c r="C107" s="857" t="s">
        <v>164</v>
      </c>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858"/>
      <c r="AE107" s="837" t="s">
        <v>165</v>
      </c>
      <c r="AF107" s="838"/>
      <c r="AG107" s="838"/>
      <c r="AH107" s="838"/>
      <c r="AI107" s="838"/>
      <c r="AJ107" s="838"/>
      <c r="AK107" s="839"/>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857" t="s">
        <v>166</v>
      </c>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858"/>
      <c r="AE108" s="837" t="s">
        <v>165</v>
      </c>
      <c r="AF108" s="838"/>
      <c r="AG108" s="838"/>
      <c r="AH108" s="838"/>
      <c r="AI108" s="838"/>
      <c r="AJ108" s="838"/>
      <c r="AK108" s="838"/>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859" t="s">
        <v>167</v>
      </c>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1"/>
      <c r="AE109" s="837" t="s">
        <v>168</v>
      </c>
      <c r="AF109" s="838"/>
      <c r="AG109" s="838"/>
      <c r="AH109" s="838"/>
      <c r="AI109" s="838"/>
      <c r="AJ109" s="838"/>
      <c r="AK109" s="838"/>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859" t="s">
        <v>169</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1"/>
      <c r="AE110" s="864" t="s">
        <v>170</v>
      </c>
      <c r="AF110" s="865"/>
      <c r="AG110" s="865"/>
      <c r="AH110" s="865"/>
      <c r="AI110" s="865"/>
      <c r="AJ110" s="865"/>
      <c r="AK110" s="865"/>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859" t="s">
        <v>171</v>
      </c>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1"/>
      <c r="AE111" s="837" t="s">
        <v>172</v>
      </c>
      <c r="AF111" s="838"/>
      <c r="AG111" s="838"/>
      <c r="AH111" s="838"/>
      <c r="AI111" s="838"/>
      <c r="AJ111" s="838"/>
      <c r="AK111" s="838"/>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870" t="s">
        <v>173</v>
      </c>
      <c r="D112" s="871"/>
      <c r="E112" s="871"/>
      <c r="F112" s="871"/>
      <c r="G112" s="871"/>
      <c r="H112" s="871"/>
      <c r="I112" s="871"/>
      <c r="J112" s="871"/>
      <c r="K112" s="871"/>
      <c r="L112" s="871"/>
      <c r="M112" s="871"/>
      <c r="N112" s="871"/>
      <c r="O112" s="871"/>
      <c r="P112" s="871"/>
      <c r="Q112" s="871"/>
      <c r="R112" s="871"/>
      <c r="S112" s="871"/>
      <c r="T112" s="871"/>
      <c r="U112" s="871"/>
      <c r="V112" s="871"/>
      <c r="W112" s="871"/>
      <c r="X112" s="871"/>
      <c r="Y112" s="871"/>
      <c r="Z112" s="871"/>
      <c r="AA112" s="871"/>
      <c r="AB112" s="871"/>
      <c r="AC112" s="871"/>
      <c r="AD112" s="872"/>
      <c r="AE112" s="862" t="s">
        <v>174</v>
      </c>
      <c r="AF112" s="863"/>
      <c r="AG112" s="863"/>
      <c r="AH112" s="863"/>
      <c r="AI112" s="863"/>
      <c r="AJ112" s="863"/>
      <c r="AK112" s="863"/>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859" t="s">
        <v>175</v>
      </c>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1"/>
      <c r="AE113" s="864" t="s">
        <v>170</v>
      </c>
      <c r="AF113" s="865"/>
      <c r="AG113" s="865"/>
      <c r="AH113" s="865"/>
      <c r="AI113" s="865"/>
      <c r="AJ113" s="865"/>
      <c r="AK113" s="865"/>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9" t="s">
        <v>178</v>
      </c>
      <c r="D116" s="829"/>
      <c r="E116" s="829"/>
      <c r="F116" s="829"/>
      <c r="G116" s="829"/>
      <c r="H116" s="829"/>
      <c r="I116" s="829"/>
      <c r="J116" s="829"/>
      <c r="K116" s="829"/>
      <c r="L116" s="829"/>
      <c r="M116" s="829"/>
      <c r="N116" s="829"/>
      <c r="O116" s="829"/>
      <c r="P116" s="829"/>
      <c r="Q116" s="829"/>
      <c r="R116" s="829"/>
      <c r="S116" s="829"/>
      <c r="T116" s="829"/>
      <c r="U116" s="829"/>
      <c r="V116" s="829"/>
      <c r="W116" s="829"/>
      <c r="X116" s="829"/>
      <c r="Y116" s="829"/>
      <c r="Z116" s="829"/>
      <c r="AA116" s="829"/>
      <c r="AB116" s="829"/>
      <c r="AC116" s="829"/>
      <c r="AD116" s="829"/>
      <c r="AE116" s="829"/>
      <c r="AF116" s="829"/>
      <c r="AG116" s="829"/>
      <c r="AH116" s="829"/>
      <c r="AI116" s="829"/>
      <c r="AJ116" s="829"/>
      <c r="AK116" s="829"/>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30" t="s">
        <v>179</v>
      </c>
      <c r="D120" s="830"/>
      <c r="E120" s="830"/>
      <c r="F120" s="830"/>
      <c r="G120" s="830"/>
      <c r="H120" s="830"/>
      <c r="I120" s="830"/>
      <c r="J120" s="830"/>
      <c r="K120" s="830"/>
      <c r="L120" s="830"/>
      <c r="M120" s="830"/>
      <c r="N120" s="830"/>
      <c r="O120" s="830"/>
      <c r="P120" s="830"/>
      <c r="Q120" s="830"/>
      <c r="R120" s="830"/>
      <c r="S120" s="830"/>
      <c r="T120" s="830"/>
      <c r="U120" s="830"/>
      <c r="V120" s="830"/>
      <c r="W120" s="830"/>
      <c r="X120" s="830"/>
      <c r="Y120" s="830"/>
      <c r="Z120" s="830"/>
      <c r="AA120" s="830"/>
      <c r="AB120" s="830"/>
      <c r="AC120" s="830"/>
      <c r="AD120" s="830"/>
      <c r="AE120" s="830"/>
      <c r="AF120" s="830"/>
      <c r="AG120" s="830"/>
      <c r="AH120" s="830"/>
      <c r="AI120" s="830"/>
      <c r="AJ120" s="830"/>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6"/>
      <c r="F122" s="867"/>
      <c r="G122" s="370" t="s">
        <v>181</v>
      </c>
      <c r="H122" s="866"/>
      <c r="I122" s="867"/>
      <c r="J122" s="370" t="s">
        <v>182</v>
      </c>
      <c r="K122" s="866"/>
      <c r="L122" s="867"/>
      <c r="M122" s="370" t="s">
        <v>183</v>
      </c>
      <c r="N122" s="352"/>
      <c r="O122" s="868" t="s">
        <v>53</v>
      </c>
      <c r="P122" s="868"/>
      <c r="Q122" s="868"/>
      <c r="R122" s="869" t="str">
        <f>IF(H6="","",H6)</f>
        <v/>
      </c>
      <c r="S122" s="869"/>
      <c r="T122" s="869"/>
      <c r="U122" s="869"/>
      <c r="V122" s="869"/>
      <c r="W122" s="869"/>
      <c r="X122" s="869"/>
      <c r="Y122" s="869"/>
      <c r="Z122" s="869"/>
      <c r="AA122" s="869"/>
      <c r="AB122" s="869"/>
      <c r="AC122" s="869"/>
      <c r="AD122" s="869"/>
      <c r="AE122" s="869"/>
      <c r="AF122" s="869"/>
      <c r="AG122" s="869"/>
      <c r="AH122" s="869"/>
      <c r="AI122" s="869"/>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03" t="s">
        <v>184</v>
      </c>
      <c r="O123" s="903"/>
      <c r="P123" s="903"/>
      <c r="Q123" s="903"/>
      <c r="R123" s="904" t="s">
        <v>20</v>
      </c>
      <c r="S123" s="904"/>
      <c r="T123" s="905" t="str">
        <f>IF(基本情報入力シート!L20="", "", 基本情報入力シート!L20)</f>
        <v/>
      </c>
      <c r="U123" s="905"/>
      <c r="V123" s="905"/>
      <c r="W123" s="905"/>
      <c r="X123" s="905"/>
      <c r="Y123" s="906" t="s">
        <v>21</v>
      </c>
      <c r="Z123" s="906"/>
      <c r="AA123" s="905" t="str">
        <f>IF(基本情報入力シート!L21="", "", 基本情報入力シート!L21)</f>
        <v/>
      </c>
      <c r="AB123" s="905"/>
      <c r="AC123" s="905"/>
      <c r="AD123" s="905"/>
      <c r="AE123" s="905"/>
      <c r="AF123" s="905"/>
      <c r="AG123" s="905"/>
      <c r="AH123" s="905"/>
      <c r="AI123" s="905"/>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5" t="s">
        <v>189</v>
      </c>
      <c r="C130" s="886"/>
      <c r="D130" s="886"/>
      <c r="E130" s="886"/>
      <c r="F130" s="886"/>
      <c r="G130" s="886"/>
      <c r="H130" s="886"/>
      <c r="I130" s="886"/>
      <c r="J130" s="886"/>
      <c r="K130" s="886"/>
      <c r="L130" s="886"/>
      <c r="M130" s="886"/>
      <c r="N130" s="886"/>
      <c r="O130" s="886"/>
      <c r="P130" s="886"/>
      <c r="Q130" s="886"/>
      <c r="R130" s="886"/>
      <c r="S130" s="886"/>
      <c r="T130" s="886"/>
      <c r="U130" s="886"/>
      <c r="V130" s="886"/>
      <c r="W130" s="886"/>
      <c r="X130" s="886"/>
      <c r="Y130" s="886"/>
      <c r="Z130" s="886"/>
      <c r="AA130" s="886"/>
      <c r="AB130" s="886"/>
      <c r="AC130" s="886"/>
      <c r="AD130" s="886"/>
      <c r="AE130" s="886"/>
      <c r="AF130" s="886"/>
      <c r="AG130" s="886"/>
      <c r="AH130" s="886"/>
      <c r="AI130" s="886"/>
      <c r="AJ130" s="886"/>
      <c r="AK130" s="887"/>
      <c r="AL130" s="15"/>
    </row>
    <row r="131" spans="1:38">
      <c r="A131" s="15"/>
      <c r="B131" s="894" t="s">
        <v>190</v>
      </c>
      <c r="C131" s="895"/>
      <c r="D131" s="89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c r="AH131" s="895"/>
      <c r="AI131" s="895"/>
      <c r="AJ131" s="896"/>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5" t="s">
        <v>191</v>
      </c>
      <c r="C133" s="886"/>
      <c r="D133" s="886"/>
      <c r="E133" s="886"/>
      <c r="F133" s="886"/>
      <c r="G133" s="886"/>
      <c r="H133" s="886"/>
      <c r="I133" s="886"/>
      <c r="J133" s="886"/>
      <c r="K133" s="886"/>
      <c r="L133" s="886"/>
      <c r="M133" s="886"/>
      <c r="N133" s="886"/>
      <c r="O133" s="886"/>
      <c r="P133" s="886"/>
      <c r="Q133" s="886"/>
      <c r="R133" s="886"/>
      <c r="S133" s="886"/>
      <c r="T133" s="886"/>
      <c r="U133" s="886"/>
      <c r="V133" s="886"/>
      <c r="W133" s="886"/>
      <c r="X133" s="886"/>
      <c r="Y133" s="886"/>
      <c r="Z133" s="886"/>
      <c r="AA133" s="886"/>
      <c r="AB133" s="886"/>
      <c r="AC133" s="886"/>
      <c r="AD133" s="886"/>
      <c r="AE133" s="886"/>
      <c r="AF133" s="886"/>
      <c r="AG133" s="886"/>
      <c r="AH133" s="886"/>
      <c r="AI133" s="886"/>
      <c r="AJ133" s="886"/>
      <c r="AK133" s="887"/>
      <c r="AL133" s="15"/>
    </row>
    <row r="134" spans="1:38" s="96" customFormat="1" ht="15" customHeight="1">
      <c r="A134" s="334"/>
      <c r="B134" s="389" t="s">
        <v>192</v>
      </c>
      <c r="C134" s="879" t="s">
        <v>193</v>
      </c>
      <c r="D134" s="880"/>
      <c r="E134" s="880"/>
      <c r="F134" s="880"/>
      <c r="G134" s="880"/>
      <c r="H134" s="880"/>
      <c r="I134" s="881"/>
      <c r="J134" s="851" t="s">
        <v>194</v>
      </c>
      <c r="K134" s="851"/>
      <c r="L134" s="851"/>
      <c r="M134" s="851"/>
      <c r="N134" s="851"/>
      <c r="O134" s="851"/>
      <c r="P134" s="851"/>
      <c r="Q134" s="851"/>
      <c r="R134" s="851"/>
      <c r="S134" s="851"/>
      <c r="T134" s="851"/>
      <c r="U134" s="851"/>
      <c r="V134" s="851"/>
      <c r="W134" s="851"/>
      <c r="X134" s="851"/>
      <c r="Y134" s="851"/>
      <c r="Z134" s="851"/>
      <c r="AA134" s="851"/>
      <c r="AB134" s="851"/>
      <c r="AC134" s="851"/>
      <c r="AD134" s="851"/>
      <c r="AE134" s="851"/>
      <c r="AF134" s="851"/>
      <c r="AG134" s="851"/>
      <c r="AH134" s="851"/>
      <c r="AI134" s="851"/>
      <c r="AJ134" s="852"/>
      <c r="AK134" s="388" t="str">
        <f>IF(H6="", "",IF(AND(AK24="○", AB25="○"), "○", "×"))</f>
        <v/>
      </c>
      <c r="AL134" s="15"/>
    </row>
    <row r="135" spans="1:38" s="96" customFormat="1" ht="25.9" customHeight="1">
      <c r="A135" s="334"/>
      <c r="B135" s="389" t="s">
        <v>195</v>
      </c>
      <c r="C135" s="882" t="s">
        <v>196</v>
      </c>
      <c r="D135" s="883"/>
      <c r="E135" s="883"/>
      <c r="F135" s="883"/>
      <c r="G135" s="883"/>
      <c r="H135" s="883"/>
      <c r="I135" s="884"/>
      <c r="J135" s="853" t="s">
        <v>197</v>
      </c>
      <c r="K135" s="853"/>
      <c r="L135" s="853"/>
      <c r="M135" s="853"/>
      <c r="N135" s="853"/>
      <c r="O135" s="853"/>
      <c r="P135" s="853"/>
      <c r="Q135" s="853"/>
      <c r="R135" s="853"/>
      <c r="S135" s="853"/>
      <c r="T135" s="853"/>
      <c r="U135" s="853"/>
      <c r="V135" s="853"/>
      <c r="W135" s="853"/>
      <c r="X135" s="853"/>
      <c r="Y135" s="853"/>
      <c r="Z135" s="853"/>
      <c r="AA135" s="853"/>
      <c r="AB135" s="853"/>
      <c r="AC135" s="853"/>
      <c r="AD135" s="853"/>
      <c r="AE135" s="853"/>
      <c r="AF135" s="853"/>
      <c r="AG135" s="853"/>
      <c r="AH135" s="853"/>
      <c r="AI135" s="853"/>
      <c r="AJ135" s="854"/>
      <c r="AK135" s="388" t="str">
        <f>IF(H6="","",IF(OR(AK32="○",AND(AK32="×",AK33="✓")),"○","×"))</f>
        <v/>
      </c>
      <c r="AL135" s="390"/>
    </row>
    <row r="136" spans="1:38" s="96" customFormat="1" ht="24" customHeight="1">
      <c r="A136" s="247"/>
      <c r="B136" s="391" t="s">
        <v>198</v>
      </c>
      <c r="C136" s="882" t="s">
        <v>199</v>
      </c>
      <c r="D136" s="883"/>
      <c r="E136" s="883"/>
      <c r="F136" s="883"/>
      <c r="G136" s="883"/>
      <c r="H136" s="883"/>
      <c r="I136" s="884"/>
      <c r="J136" s="853" t="s">
        <v>200</v>
      </c>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4"/>
      <c r="AK136" s="388" t="str">
        <f>IF(H6="","",IF(AND(BA36=0,BE36=0),"",IF(OR(AK36="○",AND(AK36="×",AK37="✓")),"○","×")))</f>
        <v/>
      </c>
      <c r="AL136" s="15"/>
    </row>
    <row r="137" spans="1:38" s="12" customFormat="1" ht="26.25" customHeight="1">
      <c r="A137" s="247"/>
      <c r="B137" s="391" t="s">
        <v>201</v>
      </c>
      <c r="C137" s="882" t="s">
        <v>202</v>
      </c>
      <c r="D137" s="883"/>
      <c r="E137" s="883"/>
      <c r="F137" s="883"/>
      <c r="G137" s="883"/>
      <c r="H137" s="883"/>
      <c r="I137" s="884"/>
      <c r="J137" s="853" t="s">
        <v>203</v>
      </c>
      <c r="K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4"/>
      <c r="AK137" s="388" t="str">
        <f>IF(H6="","",IF(AND(BA40=0,BE40=0),"",IF(OR(AK40="○",AK43="○",AND(AK40="×",AK41="✓")),"○","×")))</f>
        <v/>
      </c>
      <c r="AL137" s="15"/>
    </row>
    <row r="138" spans="1:38" s="12" customFormat="1" ht="18" customHeight="1">
      <c r="A138" s="247"/>
      <c r="B138" s="391" t="s">
        <v>204</v>
      </c>
      <c r="C138" s="882" t="s">
        <v>205</v>
      </c>
      <c r="D138" s="883"/>
      <c r="E138" s="883"/>
      <c r="F138" s="883"/>
      <c r="G138" s="883"/>
      <c r="H138" s="883"/>
      <c r="I138" s="884"/>
      <c r="J138" s="851" t="s">
        <v>206</v>
      </c>
      <c r="K138" s="851"/>
      <c r="L138" s="851"/>
      <c r="M138" s="851"/>
      <c r="N138" s="851"/>
      <c r="O138" s="851"/>
      <c r="P138" s="851"/>
      <c r="Q138" s="851"/>
      <c r="R138" s="851"/>
      <c r="S138" s="851"/>
      <c r="T138" s="851"/>
      <c r="U138" s="851"/>
      <c r="V138" s="851"/>
      <c r="W138" s="851"/>
      <c r="X138" s="851"/>
      <c r="Y138" s="851"/>
      <c r="Z138" s="851"/>
      <c r="AA138" s="851"/>
      <c r="AB138" s="851"/>
      <c r="AC138" s="851"/>
      <c r="AD138" s="851"/>
      <c r="AE138" s="851"/>
      <c r="AF138" s="851"/>
      <c r="AG138" s="851"/>
      <c r="AH138" s="851"/>
      <c r="AI138" s="851"/>
      <c r="AJ138" s="852"/>
      <c r="AK138" s="388" t="str">
        <f>IF(H6="","",AK51)</f>
        <v/>
      </c>
      <c r="AL138" s="390"/>
    </row>
    <row r="139" spans="1:38" s="12" customFormat="1" ht="22.15" customHeight="1">
      <c r="A139" s="247"/>
      <c r="B139" s="909" t="s">
        <v>207</v>
      </c>
      <c r="C139" s="888" t="s">
        <v>208</v>
      </c>
      <c r="D139" s="889"/>
      <c r="E139" s="889"/>
      <c r="F139" s="889"/>
      <c r="G139" s="889"/>
      <c r="H139" s="889"/>
      <c r="I139" s="890"/>
      <c r="J139" s="853" t="s">
        <v>209</v>
      </c>
      <c r="K139" s="853"/>
      <c r="L139" s="853"/>
      <c r="M139" s="853"/>
      <c r="N139" s="853"/>
      <c r="O139" s="853"/>
      <c r="P139" s="853"/>
      <c r="Q139" s="853"/>
      <c r="R139" s="853"/>
      <c r="S139" s="853"/>
      <c r="T139" s="853"/>
      <c r="U139" s="853"/>
      <c r="V139" s="853"/>
      <c r="W139" s="853"/>
      <c r="X139" s="853"/>
      <c r="Y139" s="853"/>
      <c r="Z139" s="853"/>
      <c r="AA139" s="853"/>
      <c r="AB139" s="853"/>
      <c r="AC139" s="853"/>
      <c r="AD139" s="853"/>
      <c r="AE139" s="853"/>
      <c r="AF139" s="853"/>
      <c r="AG139" s="853"/>
      <c r="AH139" s="853"/>
      <c r="AI139" s="853"/>
      <c r="AJ139" s="854"/>
      <c r="AK139" s="388" t="str">
        <f>IF(H6="", "",IF(OR(AK54="○", AK56="○"), "○", "×"))</f>
        <v/>
      </c>
      <c r="AL139" s="15"/>
    </row>
    <row r="140" spans="1:38" s="12" customFormat="1">
      <c r="A140" s="247"/>
      <c r="B140" s="909"/>
      <c r="C140" s="891"/>
      <c r="D140" s="892"/>
      <c r="E140" s="892"/>
      <c r="F140" s="892"/>
      <c r="G140" s="892"/>
      <c r="H140" s="892"/>
      <c r="I140" s="893"/>
      <c r="J140" s="851" t="s">
        <v>210</v>
      </c>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2"/>
      <c r="AK140" s="388" t="str">
        <f>IF(H6="", "", AK96)</f>
        <v/>
      </c>
      <c r="AL140" s="15"/>
    </row>
    <row r="141" spans="1:38" ht="15" customHeight="1">
      <c r="A141" s="15"/>
      <c r="B141" s="392" t="s">
        <v>211</v>
      </c>
      <c r="C141" s="900" t="s">
        <v>212</v>
      </c>
      <c r="D141" s="900"/>
      <c r="E141" s="900"/>
      <c r="F141" s="900"/>
      <c r="G141" s="900"/>
      <c r="H141" s="900"/>
      <c r="I141" s="900"/>
      <c r="J141" s="901" t="s">
        <v>213</v>
      </c>
      <c r="K141" s="901"/>
      <c r="L141" s="901"/>
      <c r="M141" s="901"/>
      <c r="N141" s="901"/>
      <c r="O141" s="901"/>
      <c r="P141" s="901"/>
      <c r="Q141" s="901"/>
      <c r="R141" s="901"/>
      <c r="S141" s="901"/>
      <c r="T141" s="901"/>
      <c r="U141" s="901"/>
      <c r="V141" s="901"/>
      <c r="W141" s="901"/>
      <c r="X141" s="901"/>
      <c r="Y141" s="901"/>
      <c r="Z141" s="901"/>
      <c r="AA141" s="901"/>
      <c r="AB141" s="901"/>
      <c r="AC141" s="901"/>
      <c r="AD141" s="901"/>
      <c r="AE141" s="901"/>
      <c r="AF141" s="901"/>
      <c r="AG141" s="901"/>
      <c r="AH141" s="901"/>
      <c r="AI141" s="901"/>
      <c r="AJ141" s="902"/>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5" t="s">
        <v>214</v>
      </c>
      <c r="C143" s="886"/>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7"/>
      <c r="AL143" s="15"/>
    </row>
    <row r="144" spans="1:38" ht="13.15" customHeight="1">
      <c r="A144" s="15"/>
      <c r="B144" s="394" t="s">
        <v>66</v>
      </c>
      <c r="C144" s="897" t="s">
        <v>215</v>
      </c>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c r="AJ144" s="899"/>
      <c r="AK144" s="388" t="str">
        <f>IF(H6="", "",AK106)</f>
        <v/>
      </c>
      <c r="AL144" s="15"/>
    </row>
    <row r="145" spans="1:38" ht="13.15" customHeight="1">
      <c r="A145" s="15"/>
      <c r="B145" s="395" t="s">
        <v>66</v>
      </c>
      <c r="C145" s="876" t="s">
        <v>216</v>
      </c>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877"/>
      <c r="AJ145" s="878"/>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1" zoomScale="57" zoomScaleNormal="42" zoomScaleSheetLayoutView="57" zoomScalePageLayoutView="70" workbookViewId="0">
      <selection activeCell="AZ12" sqref="AZ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7" customWidth="1"/>
    <col min="56" max="57" width="10" style="99" customWidth="1"/>
    <col min="58" max="58" width="12.875" style="99" customWidth="1"/>
    <col min="59" max="59" width="14.5" style="99" customWidth="1"/>
    <col min="60" max="60" width="13.875" style="4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R4" s="418"/>
      <c r="BK4" s="100"/>
      <c r="BL4"/>
      <c r="BM4"/>
      <c r="BN4"/>
      <c r="BO4"/>
    </row>
    <row r="5" spans="1:68" ht="35.25" customHeight="1" thickBot="1">
      <c r="A5" s="922" t="s">
        <v>219</v>
      </c>
      <c r="B5" s="923"/>
      <c r="C5" s="923"/>
      <c r="D5" s="923"/>
      <c r="E5" s="923"/>
      <c r="F5" s="923"/>
      <c r="G5" s="923"/>
      <c r="H5" s="923"/>
      <c r="I5" s="923"/>
      <c r="J5" s="923"/>
      <c r="K5" s="924"/>
      <c r="L5" s="925">
        <f>IFERROR(SUM(AB:AB),"")</f>
        <v>0</v>
      </c>
      <c r="M5" s="926"/>
      <c r="N5" s="429" t="s">
        <v>61</v>
      </c>
      <c r="O5" s="423"/>
      <c r="P5" s="430"/>
      <c r="Q5" s="404"/>
      <c r="R5" s="405"/>
      <c r="S5" s="283"/>
      <c r="T5" s="406"/>
      <c r="U5" s="406"/>
      <c r="V5" s="406"/>
      <c r="W5" s="406"/>
      <c r="X5" s="406"/>
      <c r="Y5" s="406"/>
      <c r="Z5" s="406"/>
      <c r="AA5" s="406"/>
      <c r="AB5" s="406"/>
      <c r="AC5" s="406"/>
      <c r="AD5" s="407"/>
      <c r="AE5" s="927" t="s">
        <v>220</v>
      </c>
      <c r="AF5" s="928"/>
      <c r="AG5" s="928"/>
      <c r="AH5" s="928"/>
      <c r="AI5" s="929"/>
      <c r="AJ5" s="431">
        <f>COUNTIFS(AT:AT,"対象", BH:BH,"その他", K:K,"&lt;&gt;*短期入所*")</f>
        <v>0</v>
      </c>
      <c r="AK5" s="512"/>
      <c r="AL5" s="512"/>
      <c r="AM5" s="512"/>
      <c r="AN5" s="512"/>
      <c r="AO5" s="513"/>
      <c r="AP5" s="514"/>
      <c r="AR5" s="513"/>
      <c r="BK5" s="100"/>
      <c r="BL5"/>
      <c r="BM5"/>
      <c r="BN5"/>
      <c r="BO5"/>
    </row>
    <row r="6" spans="1:68" ht="35.25" customHeight="1" thickBot="1">
      <c r="A6" s="432"/>
      <c r="B6" s="963" t="s">
        <v>221</v>
      </c>
      <c r="C6" s="964"/>
      <c r="D6" s="964"/>
      <c r="E6" s="964"/>
      <c r="F6" s="964"/>
      <c r="G6" s="964"/>
      <c r="H6" s="964"/>
      <c r="I6" s="964"/>
      <c r="J6" s="964"/>
      <c r="K6" s="965"/>
      <c r="L6" s="925">
        <f>IFERROR(SUM(AC:AC),"")</f>
        <v>0</v>
      </c>
      <c r="M6" s="926"/>
      <c r="N6" s="429" t="s">
        <v>61</v>
      </c>
      <c r="O6" s="403"/>
      <c r="P6" s="430"/>
      <c r="Q6" s="404"/>
      <c r="R6" s="405"/>
      <c r="S6" s="283"/>
      <c r="T6" s="406"/>
      <c r="U6" s="406"/>
      <c r="V6" s="406"/>
      <c r="W6" s="406"/>
      <c r="X6" s="406"/>
      <c r="Y6" s="406"/>
      <c r="Z6" s="406"/>
      <c r="AA6" s="406"/>
      <c r="AB6" s="406"/>
      <c r="AC6" s="406"/>
      <c r="AD6" s="407"/>
      <c r="AE6" s="927" t="s">
        <v>222</v>
      </c>
      <c r="AF6" s="928"/>
      <c r="AG6" s="928"/>
      <c r="AH6" s="928"/>
      <c r="AI6" s="929"/>
      <c r="AJ6" s="433">
        <f>SUMIFS(AG:AG, AT:AT, "対象", BH:BH, "その他", K:K, "&lt;&gt;*短期入所*")</f>
        <v>0</v>
      </c>
      <c r="AK6" s="513"/>
      <c r="AL6" s="513"/>
      <c r="AM6" s="513"/>
      <c r="AN6" s="513"/>
      <c r="AO6" s="513"/>
      <c r="AP6" s="514"/>
      <c r="AR6" s="513"/>
      <c r="AU6" s="515"/>
      <c r="AV6" s="515"/>
      <c r="AW6" s="515"/>
      <c r="AX6" s="962"/>
      <c r="AY6" s="962"/>
      <c r="AZ6" s="962"/>
      <c r="BA6" s="962"/>
      <c r="BB6" s="962"/>
      <c r="BC6" s="962"/>
      <c r="BD6" s="962"/>
      <c r="BE6" s="962"/>
      <c r="BF6" s="962"/>
      <c r="BG6" s="962"/>
      <c r="BH6" s="962"/>
      <c r="BI6" s="962"/>
      <c r="BJ6" s="516"/>
      <c r="BK6" s="962"/>
      <c r="BL6" s="962"/>
      <c r="BM6" s="962"/>
      <c r="BN6" s="962"/>
      <c r="BO6" s="962"/>
    </row>
    <row r="7" spans="1:68" ht="35.25" customHeight="1" thickBot="1">
      <c r="A7" s="930" t="s">
        <v>223</v>
      </c>
      <c r="B7" s="930"/>
      <c r="C7" s="930"/>
      <c r="D7" s="930"/>
      <c r="E7" s="930"/>
      <c r="F7" s="930"/>
      <c r="G7" s="930"/>
      <c r="H7" s="930"/>
      <c r="I7" s="930"/>
      <c r="J7" s="930"/>
      <c r="K7" s="930"/>
      <c r="L7" s="930"/>
      <c r="M7" s="930"/>
      <c r="N7" s="434"/>
      <c r="O7" s="403"/>
      <c r="P7" s="430"/>
      <c r="Q7" s="404"/>
      <c r="R7" s="405"/>
      <c r="S7" s="283"/>
      <c r="T7" s="406"/>
      <c r="U7" s="406"/>
      <c r="V7" s="406"/>
      <c r="W7" s="406"/>
      <c r="X7" s="406"/>
      <c r="Y7" s="406"/>
      <c r="Z7" s="406"/>
      <c r="AA7" s="406"/>
      <c r="AB7" s="406"/>
      <c r="AC7" s="406"/>
      <c r="AD7" s="407"/>
      <c r="AE7" s="927" t="s">
        <v>224</v>
      </c>
      <c r="AF7" s="928"/>
      <c r="AG7" s="928"/>
      <c r="AH7" s="928"/>
      <c r="AI7" s="929"/>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59"/>
      <c r="AR8" s="959"/>
      <c r="AS8" s="959"/>
      <c r="AT8" s="959"/>
      <c r="AU8" s="959"/>
      <c r="AV8" s="959"/>
      <c r="AW8" s="959"/>
      <c r="AX8" s="959"/>
      <c r="AY8" s="517"/>
      <c r="AZ8" s="959"/>
      <c r="BA8" s="959"/>
      <c r="BB8" s="959"/>
      <c r="BC8" s="959"/>
      <c r="BD8" s="959"/>
      <c r="BE8" s="959"/>
      <c r="BF8" s="517"/>
      <c r="BG8" s="959"/>
      <c r="BH8" s="959"/>
      <c r="BI8" s="959"/>
      <c r="BJ8" s="959"/>
      <c r="BK8" s="959"/>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0" t="str">
        <f>IF(D3="", "", IFERROR(IF(COUNTIF(AP12:AP111,"未入力")=0,"○","×"),""))</f>
        <v/>
      </c>
      <c r="AD9" s="961"/>
      <c r="AE9" s="441" t="str">
        <f>IF(D3="", "", IFERROR(IF(COUNTIF(AQ:AQ,"未入力")=0,"○","×"),""))</f>
        <v/>
      </c>
      <c r="AF9" s="441" t="str">
        <f>IF(D3="", "", IFERROR(IF(COUNTIF(AS:AS,"未入力")=0,"○","×"),""))</f>
        <v/>
      </c>
      <c r="AG9" s="960" t="str">
        <f>IF(D3="", "", IFERROR(IF(COUNTIF(AW:AW,"未入力")=0,"○","×"),""))</f>
        <v/>
      </c>
      <c r="AH9" s="961"/>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948"/>
      <c r="B10" s="950" t="s">
        <v>225</v>
      </c>
      <c r="C10" s="951"/>
      <c r="D10" s="951"/>
      <c r="E10" s="951"/>
      <c r="F10" s="952"/>
      <c r="G10" s="956" t="s">
        <v>39</v>
      </c>
      <c r="H10" s="966" t="s">
        <v>40</v>
      </c>
      <c r="I10" s="966"/>
      <c r="J10" s="967" t="s">
        <v>226</v>
      </c>
      <c r="K10" s="969" t="s">
        <v>42</v>
      </c>
      <c r="L10" s="941" t="s">
        <v>227</v>
      </c>
      <c r="M10" s="943" t="s">
        <v>228</v>
      </c>
      <c r="N10" s="945" t="s">
        <v>229</v>
      </c>
      <c r="O10" s="940" t="s">
        <v>230</v>
      </c>
      <c r="P10" s="931" t="s">
        <v>231</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949"/>
      <c r="B11" s="953"/>
      <c r="C11" s="954"/>
      <c r="D11" s="954"/>
      <c r="E11" s="954"/>
      <c r="F11" s="955"/>
      <c r="G11" s="957"/>
      <c r="H11" s="446" t="s">
        <v>240</v>
      </c>
      <c r="I11" s="446" t="s">
        <v>241</v>
      </c>
      <c r="J11" s="968"/>
      <c r="K11" s="970"/>
      <c r="L11" s="942"/>
      <c r="M11" s="944"/>
      <c r="N11" s="946"/>
      <c r="O11" s="94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51" t="s">
        <v>247</v>
      </c>
      <c r="AI11" s="452" t="s">
        <v>248</v>
      </c>
      <c r="AJ11" s="453" t="s">
        <v>249</v>
      </c>
      <c r="AK11" s="971" t="s">
        <v>250</v>
      </c>
      <c r="AL11" s="972"/>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 customHeight="1" thickBot="1">
      <c r="A19" s="635">
        <v>8</v>
      </c>
      <c r="B19" s="910" t="str">
        <f>IF(基本情報入力シート!B47="","",基本情報入力シート!B47)</f>
        <v/>
      </c>
      <c r="C19" s="911"/>
      <c r="D19" s="911"/>
      <c r="E19" s="911"/>
      <c r="F19" s="912"/>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927" t="s">
        <v>220</v>
      </c>
      <c r="AF5" s="928"/>
      <c r="AG5" s="928"/>
      <c r="AH5" s="928"/>
      <c r="AI5" s="929"/>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927" t="s">
        <v>222</v>
      </c>
      <c r="AF6" s="928"/>
      <c r="AG6" s="928"/>
      <c r="AH6" s="928"/>
      <c r="AI6" s="929"/>
      <c r="AJ6" s="433">
        <f>SUMIFS(AG:AG, AU:AU, "対象", BM:BM, "その他", K:K, "&lt;&gt;*短期入所*")</f>
        <v>0</v>
      </c>
      <c r="AK6" s="513"/>
      <c r="AL6" s="513"/>
      <c r="AM6" s="513"/>
      <c r="AN6" s="513"/>
      <c r="AO6" s="513"/>
      <c r="AP6" s="514"/>
      <c r="AQ6" s="514"/>
      <c r="AS6" s="513"/>
      <c r="AV6" s="515"/>
      <c r="AW6" s="515"/>
      <c r="AX6" s="515"/>
      <c r="AY6" s="962"/>
      <c r="AZ6" s="962"/>
      <c r="BA6" s="962"/>
      <c r="BB6" s="962"/>
      <c r="BC6" s="962"/>
      <c r="BD6" s="962"/>
      <c r="BE6" s="962"/>
      <c r="BF6" s="962"/>
      <c r="BG6" s="962"/>
      <c r="BH6" s="962"/>
      <c r="BI6" s="962"/>
      <c r="BJ6" s="962"/>
      <c r="BK6" s="962"/>
      <c r="BL6" s="962"/>
      <c r="BM6" s="962"/>
      <c r="BN6" s="516"/>
      <c r="BO6" s="962"/>
      <c r="BP6" s="962"/>
      <c r="BQ6" s="962"/>
      <c r="BR6" s="962"/>
      <c r="BS6" s="962"/>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927" t="s">
        <v>224</v>
      </c>
      <c r="AF7" s="928"/>
      <c r="AG7" s="928"/>
      <c r="AH7" s="928"/>
      <c r="AI7" s="929"/>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59"/>
      <c r="AS8" s="959"/>
      <c r="AT8" s="959"/>
      <c r="AU8" s="959"/>
      <c r="AV8" s="959"/>
      <c r="AW8" s="959"/>
      <c r="AX8" s="959"/>
      <c r="AY8" s="959"/>
      <c r="AZ8" s="517"/>
      <c r="BA8" s="959"/>
      <c r="BB8" s="959"/>
      <c r="BC8" s="959"/>
      <c r="BD8" s="959"/>
      <c r="BE8" s="959"/>
      <c r="BF8" s="959"/>
      <c r="BG8" s="959"/>
      <c r="BH8" s="959"/>
      <c r="BI8" s="959"/>
      <c r="BJ8" s="517"/>
      <c r="BK8" s="959"/>
      <c r="BL8" s="959"/>
      <c r="BM8" s="959"/>
      <c r="BN8" s="959"/>
      <c r="BO8" s="959"/>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0" t="str">
        <f>IF(D3="", "", IFERROR(IF(COUNTIF(AP12:AP111,"未入力")=0,"○","×"),""))</f>
        <v/>
      </c>
      <c r="AD9" s="961"/>
      <c r="AE9" s="441" t="str">
        <f>IF(D3="", "", IFERROR(IF(COUNTIF(AR:AR,"未入力")=0,"○","×"),""))</f>
        <v/>
      </c>
      <c r="AF9" s="441" t="str">
        <f>IF(D3="", "", IFERROR(IF(COUNTIF(AT:AT,"未入力")=0,"○","×"),""))</f>
        <v/>
      </c>
      <c r="AG9" s="960" t="str">
        <f>IF(D3="", "", IFERROR(IF(COUNTIF(AX:AX,"未入力")=0,"○","×"),""))</f>
        <v/>
      </c>
      <c r="AH9" s="961"/>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948"/>
      <c r="B10" s="950" t="s">
        <v>225</v>
      </c>
      <c r="C10" s="951"/>
      <c r="D10" s="951"/>
      <c r="E10" s="951"/>
      <c r="F10" s="952"/>
      <c r="G10" s="956" t="s">
        <v>39</v>
      </c>
      <c r="H10" s="966" t="s">
        <v>40</v>
      </c>
      <c r="I10" s="966"/>
      <c r="J10" s="967" t="s">
        <v>226</v>
      </c>
      <c r="K10" s="969" t="s">
        <v>42</v>
      </c>
      <c r="L10" s="941" t="s">
        <v>227</v>
      </c>
      <c r="M10" s="943" t="s">
        <v>228</v>
      </c>
      <c r="N10" s="984" t="s">
        <v>281</v>
      </c>
      <c r="O10" s="986" t="s">
        <v>230</v>
      </c>
      <c r="P10" s="931" t="s">
        <v>282</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949"/>
      <c r="B11" s="953"/>
      <c r="C11" s="954"/>
      <c r="D11" s="954"/>
      <c r="E11" s="954"/>
      <c r="F11" s="955"/>
      <c r="G11" s="957"/>
      <c r="H11" s="446" t="s">
        <v>240</v>
      </c>
      <c r="I11" s="446" t="s">
        <v>241</v>
      </c>
      <c r="J11" s="968"/>
      <c r="K11" s="970"/>
      <c r="L11" s="942"/>
      <c r="M11" s="944"/>
      <c r="N11" s="985"/>
      <c r="O11" s="98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74" t="s">
        <v>247</v>
      </c>
      <c r="AI11" s="452" t="s">
        <v>248</v>
      </c>
      <c r="AJ11" s="453" t="s">
        <v>249</v>
      </c>
      <c r="AK11" s="971" t="s">
        <v>250</v>
      </c>
      <c r="AL11" s="972"/>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 customHeight="1" thickBot="1">
      <c r="A19" s="635">
        <v>8</v>
      </c>
      <c r="B19" s="913" t="str">
        <f>IF(基本情報入力シート!B47="","",基本情報入力シート!B47)</f>
        <v/>
      </c>
      <c r="C19" s="914"/>
      <c r="D19" s="914"/>
      <c r="E19" s="914"/>
      <c r="F19" s="915"/>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69" customWidth="1"/>
    <col min="2" max="2" width="19.875" style="569" customWidth="1"/>
    <col min="3" max="3" width="37.5" style="569" customWidth="1"/>
    <col min="4" max="4" width="47.5" style="569" customWidth="1"/>
    <col min="5" max="5" width="42.5" style="569" customWidth="1"/>
    <col min="6" max="6" width="42.875" style="569" customWidth="1"/>
    <col min="7" max="7" width="16.5" style="569" customWidth="1"/>
    <col min="8" max="8" width="44.5" style="569" customWidth="1"/>
    <col min="9" max="9" width="40.5" style="569" customWidth="1"/>
    <col min="10" max="10" width="9.875" style="561"/>
    <col min="11" max="229" width="9.875" style="555"/>
    <col min="230" max="230" width="8.5" style="555" customWidth="1"/>
    <col min="231" max="231" width="14" style="555" customWidth="1"/>
    <col min="232" max="232" width="17.875" style="555" customWidth="1"/>
    <col min="233" max="233" width="45" style="555" bestFit="1" customWidth="1"/>
    <col min="234" max="234" width="61.5" style="555" customWidth="1"/>
    <col min="235" max="235" width="20.5" style="555" customWidth="1"/>
    <col min="236" max="236" width="22.875" style="555" customWidth="1"/>
    <col min="237" max="237" width="25.125" style="555" customWidth="1"/>
    <col min="238" max="485" width="9.875" style="555"/>
    <col min="486" max="486" width="8.5" style="555" customWidth="1"/>
    <col min="487" max="487" width="14" style="555" customWidth="1"/>
    <col min="488" max="488" width="17.875" style="555" customWidth="1"/>
    <col min="489" max="489" width="45" style="555" bestFit="1" customWidth="1"/>
    <col min="490" max="490" width="61.5" style="555" customWidth="1"/>
    <col min="491" max="491" width="20.5" style="555" customWidth="1"/>
    <col min="492" max="492" width="22.875" style="555" customWidth="1"/>
    <col min="493" max="493" width="25.125" style="555" customWidth="1"/>
    <col min="494" max="741" width="9.875" style="555"/>
    <col min="742" max="742" width="8.5" style="555" customWidth="1"/>
    <col min="743" max="743" width="14" style="555" customWidth="1"/>
    <col min="744" max="744" width="17.875" style="555" customWidth="1"/>
    <col min="745" max="745" width="45" style="555" bestFit="1" customWidth="1"/>
    <col min="746" max="746" width="61.5" style="555" customWidth="1"/>
    <col min="747" max="747" width="20.5" style="555" customWidth="1"/>
    <col min="748" max="748" width="22.875" style="555" customWidth="1"/>
    <col min="749" max="749" width="25.125" style="555" customWidth="1"/>
    <col min="750" max="997" width="9.875" style="555"/>
    <col min="998" max="998" width="8.5" style="555" customWidth="1"/>
    <col min="999" max="999" width="14" style="555" customWidth="1"/>
    <col min="1000" max="1000" width="17.875" style="555" customWidth="1"/>
    <col min="1001" max="1001" width="45" style="555" bestFit="1" customWidth="1"/>
    <col min="1002" max="1002" width="61.5" style="555" customWidth="1"/>
    <col min="1003" max="1003" width="20.5" style="555" customWidth="1"/>
    <col min="1004" max="1004" width="22.875" style="555" customWidth="1"/>
    <col min="1005" max="1005" width="25.125" style="555" customWidth="1"/>
    <col min="1006" max="1253" width="9.875" style="555"/>
    <col min="1254" max="1254" width="8.5" style="555" customWidth="1"/>
    <col min="1255" max="1255" width="14" style="555" customWidth="1"/>
    <col min="1256" max="1256" width="17.875" style="555" customWidth="1"/>
    <col min="1257" max="1257" width="45" style="555" bestFit="1" customWidth="1"/>
    <col min="1258" max="1258" width="61.5" style="555" customWidth="1"/>
    <col min="1259" max="1259" width="20.5" style="555" customWidth="1"/>
    <col min="1260" max="1260" width="22.875" style="555" customWidth="1"/>
    <col min="1261" max="1261" width="25.125" style="555" customWidth="1"/>
    <col min="1262" max="1509" width="9.875" style="555"/>
    <col min="1510" max="1510" width="8.5" style="555" customWidth="1"/>
    <col min="1511" max="1511" width="14" style="555" customWidth="1"/>
    <col min="1512" max="1512" width="17.875" style="555" customWidth="1"/>
    <col min="1513" max="1513" width="45" style="555" bestFit="1" customWidth="1"/>
    <col min="1514" max="1514" width="61.5" style="555" customWidth="1"/>
    <col min="1515" max="1515" width="20.5" style="555" customWidth="1"/>
    <col min="1516" max="1516" width="22.875" style="555" customWidth="1"/>
    <col min="1517" max="1517" width="25.125" style="555" customWidth="1"/>
    <col min="1518" max="1765" width="9.875" style="555"/>
    <col min="1766" max="1766" width="8.5" style="555" customWidth="1"/>
    <col min="1767" max="1767" width="14" style="555" customWidth="1"/>
    <col min="1768" max="1768" width="17.875" style="555" customWidth="1"/>
    <col min="1769" max="1769" width="45" style="555" bestFit="1" customWidth="1"/>
    <col min="1770" max="1770" width="61.5" style="555" customWidth="1"/>
    <col min="1771" max="1771" width="20.5" style="555" customWidth="1"/>
    <col min="1772" max="1772" width="22.875" style="555" customWidth="1"/>
    <col min="1773" max="1773" width="25.125" style="555" customWidth="1"/>
    <col min="1774" max="2021" width="9.875" style="555"/>
    <col min="2022" max="2022" width="8.5" style="555" customWidth="1"/>
    <col min="2023" max="2023" width="14" style="555" customWidth="1"/>
    <col min="2024" max="2024" width="17.875" style="555" customWidth="1"/>
    <col min="2025" max="2025" width="45" style="555" bestFit="1" customWidth="1"/>
    <col min="2026" max="2026" width="61.5" style="555" customWidth="1"/>
    <col min="2027" max="2027" width="20.5" style="555" customWidth="1"/>
    <col min="2028" max="2028" width="22.875" style="555" customWidth="1"/>
    <col min="2029" max="2029" width="25.125" style="555" customWidth="1"/>
    <col min="2030" max="2277" width="9.875" style="555"/>
    <col min="2278" max="2278" width="8.5" style="555" customWidth="1"/>
    <col min="2279" max="2279" width="14" style="555" customWidth="1"/>
    <col min="2280" max="2280" width="17.875" style="555" customWidth="1"/>
    <col min="2281" max="2281" width="45" style="555" bestFit="1" customWidth="1"/>
    <col min="2282" max="2282" width="61.5" style="555" customWidth="1"/>
    <col min="2283" max="2283" width="20.5" style="555" customWidth="1"/>
    <col min="2284" max="2284" width="22.875" style="555" customWidth="1"/>
    <col min="2285" max="2285" width="25.125" style="555" customWidth="1"/>
    <col min="2286" max="2533" width="9.875" style="555"/>
    <col min="2534" max="2534" width="8.5" style="555" customWidth="1"/>
    <col min="2535" max="2535" width="14" style="555" customWidth="1"/>
    <col min="2536" max="2536" width="17.875" style="555" customWidth="1"/>
    <col min="2537" max="2537" width="45" style="555" bestFit="1" customWidth="1"/>
    <col min="2538" max="2538" width="61.5" style="555" customWidth="1"/>
    <col min="2539" max="2539" width="20.5" style="555" customWidth="1"/>
    <col min="2540" max="2540" width="22.875" style="555" customWidth="1"/>
    <col min="2541" max="2541" width="25.125" style="555" customWidth="1"/>
    <col min="2542" max="2789" width="9.875" style="555"/>
    <col min="2790" max="2790" width="8.5" style="555" customWidth="1"/>
    <col min="2791" max="2791" width="14" style="555" customWidth="1"/>
    <col min="2792" max="2792" width="17.875" style="555" customWidth="1"/>
    <col min="2793" max="2793" width="45" style="555" bestFit="1" customWidth="1"/>
    <col min="2794" max="2794" width="61.5" style="555" customWidth="1"/>
    <col min="2795" max="2795" width="20.5" style="555" customWidth="1"/>
    <col min="2796" max="2796" width="22.875" style="555" customWidth="1"/>
    <col min="2797" max="2797" width="25.125" style="555" customWidth="1"/>
    <col min="2798" max="3045" width="9.875" style="555"/>
    <col min="3046" max="3046" width="8.5" style="555" customWidth="1"/>
    <col min="3047" max="3047" width="14" style="555" customWidth="1"/>
    <col min="3048" max="3048" width="17.875" style="555" customWidth="1"/>
    <col min="3049" max="3049" width="45" style="555" bestFit="1" customWidth="1"/>
    <col min="3050" max="3050" width="61.5" style="555" customWidth="1"/>
    <col min="3051" max="3051" width="20.5" style="555" customWidth="1"/>
    <col min="3052" max="3052" width="22.875" style="555" customWidth="1"/>
    <col min="3053" max="3053" width="25.125" style="555" customWidth="1"/>
    <col min="3054" max="3301" width="9.875" style="555"/>
    <col min="3302" max="3302" width="8.5" style="555" customWidth="1"/>
    <col min="3303" max="3303" width="14" style="555" customWidth="1"/>
    <col min="3304" max="3304" width="17.875" style="555" customWidth="1"/>
    <col min="3305" max="3305" width="45" style="555" bestFit="1" customWidth="1"/>
    <col min="3306" max="3306" width="61.5" style="555" customWidth="1"/>
    <col min="3307" max="3307" width="20.5" style="555" customWidth="1"/>
    <col min="3308" max="3308" width="22.875" style="555" customWidth="1"/>
    <col min="3309" max="3309" width="25.125" style="555" customWidth="1"/>
    <col min="3310" max="3557" width="9.875" style="555"/>
    <col min="3558" max="3558" width="8.5" style="555" customWidth="1"/>
    <col min="3559" max="3559" width="14" style="555" customWidth="1"/>
    <col min="3560" max="3560" width="17.875" style="555" customWidth="1"/>
    <col min="3561" max="3561" width="45" style="555" bestFit="1" customWidth="1"/>
    <col min="3562" max="3562" width="61.5" style="555" customWidth="1"/>
    <col min="3563" max="3563" width="20.5" style="555" customWidth="1"/>
    <col min="3564" max="3564" width="22.875" style="555" customWidth="1"/>
    <col min="3565" max="3565" width="25.125" style="555" customWidth="1"/>
    <col min="3566" max="3813" width="9.875" style="555"/>
    <col min="3814" max="3814" width="8.5" style="555" customWidth="1"/>
    <col min="3815" max="3815" width="14" style="555" customWidth="1"/>
    <col min="3816" max="3816" width="17.875" style="555" customWidth="1"/>
    <col min="3817" max="3817" width="45" style="555" bestFit="1" customWidth="1"/>
    <col min="3818" max="3818" width="61.5" style="555" customWidth="1"/>
    <col min="3819" max="3819" width="20.5" style="555" customWidth="1"/>
    <col min="3820" max="3820" width="22.875" style="555" customWidth="1"/>
    <col min="3821" max="3821" width="25.125" style="555" customWidth="1"/>
    <col min="3822" max="4069" width="9.875" style="555"/>
    <col min="4070" max="4070" width="8.5" style="555" customWidth="1"/>
    <col min="4071" max="4071" width="14" style="555" customWidth="1"/>
    <col min="4072" max="4072" width="17.875" style="555" customWidth="1"/>
    <col min="4073" max="4073" width="45" style="555" bestFit="1" customWidth="1"/>
    <col min="4074" max="4074" width="61.5" style="555" customWidth="1"/>
    <col min="4075" max="4075" width="20.5" style="555" customWidth="1"/>
    <col min="4076" max="4076" width="22.875" style="555" customWidth="1"/>
    <col min="4077" max="4077" width="25.125" style="555" customWidth="1"/>
    <col min="4078" max="4325" width="9.875" style="555"/>
    <col min="4326" max="4326" width="8.5" style="555" customWidth="1"/>
    <col min="4327" max="4327" width="14" style="555" customWidth="1"/>
    <col min="4328" max="4328" width="17.875" style="555" customWidth="1"/>
    <col min="4329" max="4329" width="45" style="555" bestFit="1" customWidth="1"/>
    <col min="4330" max="4330" width="61.5" style="555" customWidth="1"/>
    <col min="4331" max="4331" width="20.5" style="555" customWidth="1"/>
    <col min="4332" max="4332" width="22.875" style="555" customWidth="1"/>
    <col min="4333" max="4333" width="25.125" style="555" customWidth="1"/>
    <col min="4334" max="4581" width="9.875" style="555"/>
    <col min="4582" max="4582" width="8.5" style="555" customWidth="1"/>
    <col min="4583" max="4583" width="14" style="555" customWidth="1"/>
    <col min="4584" max="4584" width="17.875" style="555" customWidth="1"/>
    <col min="4585" max="4585" width="45" style="555" bestFit="1" customWidth="1"/>
    <col min="4586" max="4586" width="61.5" style="555" customWidth="1"/>
    <col min="4587" max="4587" width="20.5" style="555" customWidth="1"/>
    <col min="4588" max="4588" width="22.875" style="555" customWidth="1"/>
    <col min="4589" max="4589" width="25.125" style="555" customWidth="1"/>
    <col min="4590" max="4837" width="9.875" style="555"/>
    <col min="4838" max="4838" width="8.5" style="555" customWidth="1"/>
    <col min="4839" max="4839" width="14" style="555" customWidth="1"/>
    <col min="4840" max="4840" width="17.875" style="555" customWidth="1"/>
    <col min="4841" max="4841" width="45" style="555" bestFit="1" customWidth="1"/>
    <col min="4842" max="4842" width="61.5" style="555" customWidth="1"/>
    <col min="4843" max="4843" width="20.5" style="555" customWidth="1"/>
    <col min="4844" max="4844" width="22.875" style="555" customWidth="1"/>
    <col min="4845" max="4845" width="25.125" style="555" customWidth="1"/>
    <col min="4846" max="5093" width="9.875" style="555"/>
    <col min="5094" max="5094" width="8.5" style="555" customWidth="1"/>
    <col min="5095" max="5095" width="14" style="555" customWidth="1"/>
    <col min="5096" max="5096" width="17.875" style="555" customWidth="1"/>
    <col min="5097" max="5097" width="45" style="555" bestFit="1" customWidth="1"/>
    <col min="5098" max="5098" width="61.5" style="555" customWidth="1"/>
    <col min="5099" max="5099" width="20.5" style="555" customWidth="1"/>
    <col min="5100" max="5100" width="22.875" style="555" customWidth="1"/>
    <col min="5101" max="5101" width="25.125" style="555" customWidth="1"/>
    <col min="5102" max="5349" width="9.875" style="555"/>
    <col min="5350" max="5350" width="8.5" style="555" customWidth="1"/>
    <col min="5351" max="5351" width="14" style="555" customWidth="1"/>
    <col min="5352" max="5352" width="17.875" style="555" customWidth="1"/>
    <col min="5353" max="5353" width="45" style="555" bestFit="1" customWidth="1"/>
    <col min="5354" max="5354" width="61.5" style="555" customWidth="1"/>
    <col min="5355" max="5355" width="20.5" style="555" customWidth="1"/>
    <col min="5356" max="5356" width="22.875" style="555" customWidth="1"/>
    <col min="5357" max="5357" width="25.125" style="555" customWidth="1"/>
    <col min="5358" max="5605" width="9.875" style="555"/>
    <col min="5606" max="5606" width="8.5" style="555" customWidth="1"/>
    <col min="5607" max="5607" width="14" style="555" customWidth="1"/>
    <col min="5608" max="5608" width="17.875" style="555" customWidth="1"/>
    <col min="5609" max="5609" width="45" style="555" bestFit="1" customWidth="1"/>
    <col min="5610" max="5610" width="61.5" style="555" customWidth="1"/>
    <col min="5611" max="5611" width="20.5" style="555" customWidth="1"/>
    <col min="5612" max="5612" width="22.875" style="555" customWidth="1"/>
    <col min="5613" max="5613" width="25.125" style="555" customWidth="1"/>
    <col min="5614" max="5861" width="9.875" style="555"/>
    <col min="5862" max="5862" width="8.5" style="555" customWidth="1"/>
    <col min="5863" max="5863" width="14" style="555" customWidth="1"/>
    <col min="5864" max="5864" width="17.875" style="555" customWidth="1"/>
    <col min="5865" max="5865" width="45" style="555" bestFit="1" customWidth="1"/>
    <col min="5866" max="5866" width="61.5" style="555" customWidth="1"/>
    <col min="5867" max="5867" width="20.5" style="555" customWidth="1"/>
    <col min="5868" max="5868" width="22.875" style="555" customWidth="1"/>
    <col min="5869" max="5869" width="25.125" style="555" customWidth="1"/>
    <col min="5870" max="6117" width="9.875" style="555"/>
    <col min="6118" max="6118" width="8.5" style="555" customWidth="1"/>
    <col min="6119" max="6119" width="14" style="555" customWidth="1"/>
    <col min="6120" max="6120" width="17.875" style="555" customWidth="1"/>
    <col min="6121" max="6121" width="45" style="555" bestFit="1" customWidth="1"/>
    <col min="6122" max="6122" width="61.5" style="555" customWidth="1"/>
    <col min="6123" max="6123" width="20.5" style="555" customWidth="1"/>
    <col min="6124" max="6124" width="22.875" style="555" customWidth="1"/>
    <col min="6125" max="6125" width="25.125" style="555" customWidth="1"/>
    <col min="6126" max="6373" width="9.875" style="555"/>
    <col min="6374" max="6374" width="8.5" style="555" customWidth="1"/>
    <col min="6375" max="6375" width="14" style="555" customWidth="1"/>
    <col min="6376" max="6376" width="17.875" style="555" customWidth="1"/>
    <col min="6377" max="6377" width="45" style="555" bestFit="1" customWidth="1"/>
    <col min="6378" max="6378" width="61.5" style="555" customWidth="1"/>
    <col min="6379" max="6379" width="20.5" style="555" customWidth="1"/>
    <col min="6380" max="6380" width="22.875" style="555" customWidth="1"/>
    <col min="6381" max="6381" width="25.125" style="555" customWidth="1"/>
    <col min="6382" max="6629" width="9.875" style="555"/>
    <col min="6630" max="6630" width="8.5" style="555" customWidth="1"/>
    <col min="6631" max="6631" width="14" style="555" customWidth="1"/>
    <col min="6632" max="6632" width="17.875" style="555" customWidth="1"/>
    <col min="6633" max="6633" width="45" style="555" bestFit="1" customWidth="1"/>
    <col min="6634" max="6634" width="61.5" style="555" customWidth="1"/>
    <col min="6635" max="6635" width="20.5" style="555" customWidth="1"/>
    <col min="6636" max="6636" width="22.875" style="555" customWidth="1"/>
    <col min="6637" max="6637" width="25.125" style="555" customWidth="1"/>
    <col min="6638" max="6885" width="9.875" style="555"/>
    <col min="6886" max="6886" width="8.5" style="555" customWidth="1"/>
    <col min="6887" max="6887" width="14" style="555" customWidth="1"/>
    <col min="6888" max="6888" width="17.875" style="555" customWidth="1"/>
    <col min="6889" max="6889" width="45" style="555" bestFit="1" customWidth="1"/>
    <col min="6890" max="6890" width="61.5" style="555" customWidth="1"/>
    <col min="6891" max="6891" width="20.5" style="555" customWidth="1"/>
    <col min="6892" max="6892" width="22.875" style="555" customWidth="1"/>
    <col min="6893" max="6893" width="25.125" style="555" customWidth="1"/>
    <col min="6894" max="7141" width="9.875" style="555"/>
    <col min="7142" max="7142" width="8.5" style="555" customWidth="1"/>
    <col min="7143" max="7143" width="14" style="555" customWidth="1"/>
    <col min="7144" max="7144" width="17.875" style="555" customWidth="1"/>
    <col min="7145" max="7145" width="45" style="555" bestFit="1" customWidth="1"/>
    <col min="7146" max="7146" width="61.5" style="555" customWidth="1"/>
    <col min="7147" max="7147" width="20.5" style="555" customWidth="1"/>
    <col min="7148" max="7148" width="22.875" style="555" customWidth="1"/>
    <col min="7149" max="7149" width="25.125" style="555" customWidth="1"/>
    <col min="7150" max="7397" width="9.875" style="555"/>
    <col min="7398" max="7398" width="8.5" style="555" customWidth="1"/>
    <col min="7399" max="7399" width="14" style="555" customWidth="1"/>
    <col min="7400" max="7400" width="17.875" style="555" customWidth="1"/>
    <col min="7401" max="7401" width="45" style="555" bestFit="1" customWidth="1"/>
    <col min="7402" max="7402" width="61.5" style="555" customWidth="1"/>
    <col min="7403" max="7403" width="20.5" style="555" customWidth="1"/>
    <col min="7404" max="7404" width="22.875" style="555" customWidth="1"/>
    <col min="7405" max="7405" width="25.125" style="555" customWidth="1"/>
    <col min="7406" max="7653" width="9.875" style="555"/>
    <col min="7654" max="7654" width="8.5" style="555" customWidth="1"/>
    <col min="7655" max="7655" width="14" style="555" customWidth="1"/>
    <col min="7656" max="7656" width="17.875" style="555" customWidth="1"/>
    <col min="7657" max="7657" width="45" style="555" bestFit="1" customWidth="1"/>
    <col min="7658" max="7658" width="61.5" style="555" customWidth="1"/>
    <col min="7659" max="7659" width="20.5" style="555" customWidth="1"/>
    <col min="7660" max="7660" width="22.875" style="555" customWidth="1"/>
    <col min="7661" max="7661" width="25.125" style="555" customWidth="1"/>
    <col min="7662" max="7909" width="9.875" style="555"/>
    <col min="7910" max="7910" width="8.5" style="555" customWidth="1"/>
    <col min="7911" max="7911" width="14" style="555" customWidth="1"/>
    <col min="7912" max="7912" width="17.875" style="555" customWidth="1"/>
    <col min="7913" max="7913" width="45" style="555" bestFit="1" customWidth="1"/>
    <col min="7914" max="7914" width="61.5" style="555" customWidth="1"/>
    <col min="7915" max="7915" width="20.5" style="555" customWidth="1"/>
    <col min="7916" max="7916" width="22.875" style="555" customWidth="1"/>
    <col min="7917" max="7917" width="25.125" style="555" customWidth="1"/>
    <col min="7918" max="8165" width="9.875" style="555"/>
    <col min="8166" max="8166" width="8.5" style="555" customWidth="1"/>
    <col min="8167" max="8167" width="14" style="555" customWidth="1"/>
    <col min="8168" max="8168" width="17.875" style="555" customWidth="1"/>
    <col min="8169" max="8169" width="45" style="555" bestFit="1" customWidth="1"/>
    <col min="8170" max="8170" width="61.5" style="555" customWidth="1"/>
    <col min="8171" max="8171" width="20.5" style="555" customWidth="1"/>
    <col min="8172" max="8172" width="22.875" style="555" customWidth="1"/>
    <col min="8173" max="8173" width="25.125" style="555" customWidth="1"/>
    <col min="8174" max="8421" width="9.875" style="555"/>
    <col min="8422" max="8422" width="8.5" style="555" customWidth="1"/>
    <col min="8423" max="8423" width="14" style="555" customWidth="1"/>
    <col min="8424" max="8424" width="17.875" style="555" customWidth="1"/>
    <col min="8425" max="8425" width="45" style="555" bestFit="1" customWidth="1"/>
    <col min="8426" max="8426" width="61.5" style="555" customWidth="1"/>
    <col min="8427" max="8427" width="20.5" style="555" customWidth="1"/>
    <col min="8428" max="8428" width="22.875" style="555" customWidth="1"/>
    <col min="8429" max="8429" width="25.125" style="555" customWidth="1"/>
    <col min="8430" max="8677" width="9.875" style="555"/>
    <col min="8678" max="8678" width="8.5" style="555" customWidth="1"/>
    <col min="8679" max="8679" width="14" style="555" customWidth="1"/>
    <col min="8680" max="8680" width="17.875" style="555" customWidth="1"/>
    <col min="8681" max="8681" width="45" style="555" bestFit="1" customWidth="1"/>
    <col min="8682" max="8682" width="61.5" style="555" customWidth="1"/>
    <col min="8683" max="8683" width="20.5" style="555" customWidth="1"/>
    <col min="8684" max="8684" width="22.875" style="555" customWidth="1"/>
    <col min="8685" max="8685" width="25.125" style="555" customWidth="1"/>
    <col min="8686" max="8933" width="9.875" style="555"/>
    <col min="8934" max="8934" width="8.5" style="555" customWidth="1"/>
    <col min="8935" max="8935" width="14" style="555" customWidth="1"/>
    <col min="8936" max="8936" width="17.875" style="555" customWidth="1"/>
    <col min="8937" max="8937" width="45" style="555" bestFit="1" customWidth="1"/>
    <col min="8938" max="8938" width="61.5" style="555" customWidth="1"/>
    <col min="8939" max="8939" width="20.5" style="555" customWidth="1"/>
    <col min="8940" max="8940" width="22.875" style="555" customWidth="1"/>
    <col min="8941" max="8941" width="25.125" style="555" customWidth="1"/>
    <col min="8942" max="9189" width="9.875" style="555"/>
    <col min="9190" max="9190" width="8.5" style="555" customWidth="1"/>
    <col min="9191" max="9191" width="14" style="555" customWidth="1"/>
    <col min="9192" max="9192" width="17.875" style="555" customWidth="1"/>
    <col min="9193" max="9193" width="45" style="555" bestFit="1" customWidth="1"/>
    <col min="9194" max="9194" width="61.5" style="555" customWidth="1"/>
    <col min="9195" max="9195" width="20.5" style="555" customWidth="1"/>
    <col min="9196" max="9196" width="22.875" style="555" customWidth="1"/>
    <col min="9197" max="9197" width="25.125" style="555" customWidth="1"/>
    <col min="9198" max="9445" width="9.875" style="555"/>
    <col min="9446" max="9446" width="8.5" style="555" customWidth="1"/>
    <col min="9447" max="9447" width="14" style="555" customWidth="1"/>
    <col min="9448" max="9448" width="17.875" style="555" customWidth="1"/>
    <col min="9449" max="9449" width="45" style="555" bestFit="1" customWidth="1"/>
    <col min="9450" max="9450" width="61.5" style="555" customWidth="1"/>
    <col min="9451" max="9451" width="20.5" style="555" customWidth="1"/>
    <col min="9452" max="9452" width="22.875" style="555" customWidth="1"/>
    <col min="9453" max="9453" width="25.125" style="555" customWidth="1"/>
    <col min="9454" max="9701" width="9.875" style="555"/>
    <col min="9702" max="9702" width="8.5" style="555" customWidth="1"/>
    <col min="9703" max="9703" width="14" style="555" customWidth="1"/>
    <col min="9704" max="9704" width="17.875" style="555" customWidth="1"/>
    <col min="9705" max="9705" width="45" style="555" bestFit="1" customWidth="1"/>
    <col min="9706" max="9706" width="61.5" style="555" customWidth="1"/>
    <col min="9707" max="9707" width="20.5" style="555" customWidth="1"/>
    <col min="9708" max="9708" width="22.875" style="555" customWidth="1"/>
    <col min="9709" max="9709" width="25.125" style="555" customWidth="1"/>
    <col min="9710" max="9957" width="9.875" style="555"/>
    <col min="9958" max="9958" width="8.5" style="555" customWidth="1"/>
    <col min="9959" max="9959" width="14" style="555" customWidth="1"/>
    <col min="9960" max="9960" width="17.875" style="555" customWidth="1"/>
    <col min="9961" max="9961" width="45" style="555" bestFit="1" customWidth="1"/>
    <col min="9962" max="9962" width="61.5" style="555" customWidth="1"/>
    <col min="9963" max="9963" width="20.5" style="555" customWidth="1"/>
    <col min="9964" max="9964" width="22.875" style="555" customWidth="1"/>
    <col min="9965" max="9965" width="25.125" style="555" customWidth="1"/>
    <col min="9966" max="10213" width="9.875" style="555"/>
    <col min="10214" max="10214" width="8.5" style="555" customWidth="1"/>
    <col min="10215" max="10215" width="14" style="555" customWidth="1"/>
    <col min="10216" max="10216" width="17.875" style="555" customWidth="1"/>
    <col min="10217" max="10217" width="45" style="555" bestFit="1" customWidth="1"/>
    <col min="10218" max="10218" width="61.5" style="555" customWidth="1"/>
    <col min="10219" max="10219" width="20.5" style="555" customWidth="1"/>
    <col min="10220" max="10220" width="22.875" style="555" customWidth="1"/>
    <col min="10221" max="10221" width="25.125" style="555" customWidth="1"/>
    <col min="10222" max="10469" width="9.875" style="555"/>
    <col min="10470" max="10470" width="8.5" style="555" customWidth="1"/>
    <col min="10471" max="10471" width="14" style="555" customWidth="1"/>
    <col min="10472" max="10472" width="17.875" style="555" customWidth="1"/>
    <col min="10473" max="10473" width="45" style="555" bestFit="1" customWidth="1"/>
    <col min="10474" max="10474" width="61.5" style="555" customWidth="1"/>
    <col min="10475" max="10475" width="20.5" style="555" customWidth="1"/>
    <col min="10476" max="10476" width="22.875" style="555" customWidth="1"/>
    <col min="10477" max="10477" width="25.125" style="555" customWidth="1"/>
    <col min="10478" max="10725" width="9.875" style="555"/>
    <col min="10726" max="10726" width="8.5" style="555" customWidth="1"/>
    <col min="10727" max="10727" width="14" style="555" customWidth="1"/>
    <col min="10728" max="10728" width="17.875" style="555" customWidth="1"/>
    <col min="10729" max="10729" width="45" style="555" bestFit="1" customWidth="1"/>
    <col min="10730" max="10730" width="61.5" style="555" customWidth="1"/>
    <col min="10731" max="10731" width="20.5" style="555" customWidth="1"/>
    <col min="10732" max="10732" width="22.875" style="555" customWidth="1"/>
    <col min="10733" max="10733" width="25.125" style="555" customWidth="1"/>
    <col min="10734" max="10981" width="9.875" style="555"/>
    <col min="10982" max="10982" width="8.5" style="555" customWidth="1"/>
    <col min="10983" max="10983" width="14" style="555" customWidth="1"/>
    <col min="10984" max="10984" width="17.875" style="555" customWidth="1"/>
    <col min="10985" max="10985" width="45" style="555" bestFit="1" customWidth="1"/>
    <col min="10986" max="10986" width="61.5" style="555" customWidth="1"/>
    <col min="10987" max="10987" width="20.5" style="555" customWidth="1"/>
    <col min="10988" max="10988" width="22.875" style="555" customWidth="1"/>
    <col min="10989" max="10989" width="25.125" style="555" customWidth="1"/>
    <col min="10990" max="11237" width="9.875" style="555"/>
    <col min="11238" max="11238" width="8.5" style="555" customWidth="1"/>
    <col min="11239" max="11239" width="14" style="555" customWidth="1"/>
    <col min="11240" max="11240" width="17.875" style="555" customWidth="1"/>
    <col min="11241" max="11241" width="45" style="555" bestFit="1" customWidth="1"/>
    <col min="11242" max="11242" width="61.5" style="555" customWidth="1"/>
    <col min="11243" max="11243" width="20.5" style="555" customWidth="1"/>
    <col min="11244" max="11244" width="22.875" style="555" customWidth="1"/>
    <col min="11245" max="11245" width="25.125" style="555" customWidth="1"/>
    <col min="11246" max="11493" width="9.875" style="555"/>
    <col min="11494" max="11494" width="8.5" style="555" customWidth="1"/>
    <col min="11495" max="11495" width="14" style="555" customWidth="1"/>
    <col min="11496" max="11496" width="17.875" style="555" customWidth="1"/>
    <col min="11497" max="11497" width="45" style="555" bestFit="1" customWidth="1"/>
    <col min="11498" max="11498" width="61.5" style="555" customWidth="1"/>
    <col min="11499" max="11499" width="20.5" style="555" customWidth="1"/>
    <col min="11500" max="11500" width="22.875" style="555" customWidth="1"/>
    <col min="11501" max="11501" width="25.125" style="555" customWidth="1"/>
    <col min="11502" max="11749" width="9.875" style="555"/>
    <col min="11750" max="11750" width="8.5" style="555" customWidth="1"/>
    <col min="11751" max="11751" width="14" style="555" customWidth="1"/>
    <col min="11752" max="11752" width="17.875" style="555" customWidth="1"/>
    <col min="11753" max="11753" width="45" style="555" bestFit="1" customWidth="1"/>
    <col min="11754" max="11754" width="61.5" style="555" customWidth="1"/>
    <col min="11755" max="11755" width="20.5" style="555" customWidth="1"/>
    <col min="11756" max="11756" width="22.875" style="555" customWidth="1"/>
    <col min="11757" max="11757" width="25.125" style="555" customWidth="1"/>
    <col min="11758" max="12005" width="9.875" style="555"/>
    <col min="12006" max="12006" width="8.5" style="555" customWidth="1"/>
    <col min="12007" max="12007" width="14" style="555" customWidth="1"/>
    <col min="12008" max="12008" width="17.875" style="555" customWidth="1"/>
    <col min="12009" max="12009" width="45" style="555" bestFit="1" customWidth="1"/>
    <col min="12010" max="12010" width="61.5" style="555" customWidth="1"/>
    <col min="12011" max="12011" width="20.5" style="555" customWidth="1"/>
    <col min="12012" max="12012" width="22.875" style="555" customWidth="1"/>
    <col min="12013" max="12013" width="25.125" style="555" customWidth="1"/>
    <col min="12014" max="12261" width="9.875" style="555"/>
    <col min="12262" max="12262" width="8.5" style="555" customWidth="1"/>
    <col min="12263" max="12263" width="14" style="555" customWidth="1"/>
    <col min="12264" max="12264" width="17.875" style="555" customWidth="1"/>
    <col min="12265" max="12265" width="45" style="555" bestFit="1" customWidth="1"/>
    <col min="12266" max="12266" width="61.5" style="555" customWidth="1"/>
    <col min="12267" max="12267" width="20.5" style="555" customWidth="1"/>
    <col min="12268" max="12268" width="22.875" style="555" customWidth="1"/>
    <col min="12269" max="12269" width="25.125" style="555" customWidth="1"/>
    <col min="12270" max="12517" width="9.875" style="555"/>
    <col min="12518" max="12518" width="8.5" style="555" customWidth="1"/>
    <col min="12519" max="12519" width="14" style="555" customWidth="1"/>
    <col min="12520" max="12520" width="17.875" style="555" customWidth="1"/>
    <col min="12521" max="12521" width="45" style="555" bestFit="1" customWidth="1"/>
    <col min="12522" max="12522" width="61.5" style="555" customWidth="1"/>
    <col min="12523" max="12523" width="20.5" style="555" customWidth="1"/>
    <col min="12524" max="12524" width="22.875" style="555" customWidth="1"/>
    <col min="12525" max="12525" width="25.125" style="555" customWidth="1"/>
    <col min="12526" max="12773" width="9.875" style="555"/>
    <col min="12774" max="12774" width="8.5" style="555" customWidth="1"/>
    <col min="12775" max="12775" width="14" style="555" customWidth="1"/>
    <col min="12776" max="12776" width="17.875" style="555" customWidth="1"/>
    <col min="12777" max="12777" width="45" style="555" bestFit="1" customWidth="1"/>
    <col min="12778" max="12778" width="61.5" style="555" customWidth="1"/>
    <col min="12779" max="12779" width="20.5" style="555" customWidth="1"/>
    <col min="12780" max="12780" width="22.875" style="555" customWidth="1"/>
    <col min="12781" max="12781" width="25.125" style="555" customWidth="1"/>
    <col min="12782" max="13029" width="9.875" style="555"/>
    <col min="13030" max="13030" width="8.5" style="555" customWidth="1"/>
    <col min="13031" max="13031" width="14" style="555" customWidth="1"/>
    <col min="13032" max="13032" width="17.875" style="555" customWidth="1"/>
    <col min="13033" max="13033" width="45" style="555" bestFit="1" customWidth="1"/>
    <col min="13034" max="13034" width="61.5" style="555" customWidth="1"/>
    <col min="13035" max="13035" width="20.5" style="555" customWidth="1"/>
    <col min="13036" max="13036" width="22.875" style="555" customWidth="1"/>
    <col min="13037" max="13037" width="25.125" style="555" customWidth="1"/>
    <col min="13038" max="13285" width="9.875" style="555"/>
    <col min="13286" max="13286" width="8.5" style="555" customWidth="1"/>
    <col min="13287" max="13287" width="14" style="555" customWidth="1"/>
    <col min="13288" max="13288" width="17.875" style="555" customWidth="1"/>
    <col min="13289" max="13289" width="45" style="555" bestFit="1" customWidth="1"/>
    <col min="13290" max="13290" width="61.5" style="555" customWidth="1"/>
    <col min="13291" max="13291" width="20.5" style="555" customWidth="1"/>
    <col min="13292" max="13292" width="22.875" style="555" customWidth="1"/>
    <col min="13293" max="13293" width="25.125" style="555" customWidth="1"/>
    <col min="13294" max="13541" width="9.875" style="555"/>
    <col min="13542" max="13542" width="8.5" style="555" customWidth="1"/>
    <col min="13543" max="13543" width="14" style="555" customWidth="1"/>
    <col min="13544" max="13544" width="17.875" style="555" customWidth="1"/>
    <col min="13545" max="13545" width="45" style="555" bestFit="1" customWidth="1"/>
    <col min="13546" max="13546" width="61.5" style="555" customWidth="1"/>
    <col min="13547" max="13547" width="20.5" style="555" customWidth="1"/>
    <col min="13548" max="13548" width="22.875" style="555" customWidth="1"/>
    <col min="13549" max="13549" width="25.125" style="555" customWidth="1"/>
    <col min="13550" max="13797" width="9.875" style="555"/>
    <col min="13798" max="13798" width="8.5" style="555" customWidth="1"/>
    <col min="13799" max="13799" width="14" style="555" customWidth="1"/>
    <col min="13800" max="13800" width="17.875" style="555" customWidth="1"/>
    <col min="13801" max="13801" width="45" style="555" bestFit="1" customWidth="1"/>
    <col min="13802" max="13802" width="61.5" style="555" customWidth="1"/>
    <col min="13803" max="13803" width="20.5" style="555" customWidth="1"/>
    <col min="13804" max="13804" width="22.875" style="555" customWidth="1"/>
    <col min="13805" max="13805" width="25.125" style="555" customWidth="1"/>
    <col min="13806" max="14053" width="9.875" style="555"/>
    <col min="14054" max="14054" width="8.5" style="555" customWidth="1"/>
    <col min="14055" max="14055" width="14" style="555" customWidth="1"/>
    <col min="14056" max="14056" width="17.875" style="555" customWidth="1"/>
    <col min="14057" max="14057" width="45" style="555" bestFit="1" customWidth="1"/>
    <col min="14058" max="14058" width="61.5" style="555" customWidth="1"/>
    <col min="14059" max="14059" width="20.5" style="555" customWidth="1"/>
    <col min="14060" max="14060" width="22.875" style="555" customWidth="1"/>
    <col min="14061" max="14061" width="25.125" style="555" customWidth="1"/>
    <col min="14062" max="14309" width="9.875" style="555"/>
    <col min="14310" max="14310" width="8.5" style="555" customWidth="1"/>
    <col min="14311" max="14311" width="14" style="555" customWidth="1"/>
    <col min="14312" max="14312" width="17.875" style="555" customWidth="1"/>
    <col min="14313" max="14313" width="45" style="555" bestFit="1" customWidth="1"/>
    <col min="14314" max="14314" width="61.5" style="555" customWidth="1"/>
    <col min="14315" max="14315" width="20.5" style="555" customWidth="1"/>
    <col min="14316" max="14316" width="22.875" style="555" customWidth="1"/>
    <col min="14317" max="14317" width="25.125" style="555" customWidth="1"/>
    <col min="14318" max="14565" width="9.875" style="555"/>
    <col min="14566" max="14566" width="8.5" style="555" customWidth="1"/>
    <col min="14567" max="14567" width="14" style="555" customWidth="1"/>
    <col min="14568" max="14568" width="17.875" style="555" customWidth="1"/>
    <col min="14569" max="14569" width="45" style="555" bestFit="1" customWidth="1"/>
    <col min="14570" max="14570" width="61.5" style="555" customWidth="1"/>
    <col min="14571" max="14571" width="20.5" style="555" customWidth="1"/>
    <col min="14572" max="14572" width="22.875" style="555" customWidth="1"/>
    <col min="14573" max="14573" width="25.125" style="555" customWidth="1"/>
    <col min="14574" max="14821" width="9.875" style="555"/>
    <col min="14822" max="14822" width="8.5" style="555" customWidth="1"/>
    <col min="14823" max="14823" width="14" style="555" customWidth="1"/>
    <col min="14824" max="14824" width="17.875" style="555" customWidth="1"/>
    <col min="14825" max="14825" width="45" style="555" bestFit="1" customWidth="1"/>
    <col min="14826" max="14826" width="61.5" style="555" customWidth="1"/>
    <col min="14827" max="14827" width="20.5" style="555" customWidth="1"/>
    <col min="14828" max="14828" width="22.875" style="555" customWidth="1"/>
    <col min="14829" max="14829" width="25.125" style="555" customWidth="1"/>
    <col min="14830" max="15077" width="9.875" style="555"/>
    <col min="15078" max="15078" width="8.5" style="555" customWidth="1"/>
    <col min="15079" max="15079" width="14" style="555" customWidth="1"/>
    <col min="15080" max="15080" width="17.875" style="555" customWidth="1"/>
    <col min="15081" max="15081" width="45" style="555" bestFit="1" customWidth="1"/>
    <col min="15082" max="15082" width="61.5" style="555" customWidth="1"/>
    <col min="15083" max="15083" width="20.5" style="555" customWidth="1"/>
    <col min="15084" max="15084" width="22.875" style="555" customWidth="1"/>
    <col min="15085" max="15085" width="25.125" style="555" customWidth="1"/>
    <col min="15086" max="15333" width="9.875" style="555"/>
    <col min="15334" max="15334" width="8.5" style="555" customWidth="1"/>
    <col min="15335" max="15335" width="14" style="555" customWidth="1"/>
    <col min="15336" max="15336" width="17.875" style="555" customWidth="1"/>
    <col min="15337" max="15337" width="45" style="555" bestFit="1" customWidth="1"/>
    <col min="15338" max="15338" width="61.5" style="555" customWidth="1"/>
    <col min="15339" max="15339" width="20.5" style="555" customWidth="1"/>
    <col min="15340" max="15340" width="22.875" style="555" customWidth="1"/>
    <col min="15341" max="15341" width="25.125" style="555" customWidth="1"/>
    <col min="15342" max="15589" width="9.875" style="555"/>
    <col min="15590" max="15590" width="8.5" style="555" customWidth="1"/>
    <col min="15591" max="15591" width="14" style="555" customWidth="1"/>
    <col min="15592" max="15592" width="17.875" style="555" customWidth="1"/>
    <col min="15593" max="15593" width="45" style="555" bestFit="1" customWidth="1"/>
    <col min="15594" max="15594" width="61.5" style="555" customWidth="1"/>
    <col min="15595" max="15595" width="20.5" style="555" customWidth="1"/>
    <col min="15596" max="15596" width="22.875" style="555" customWidth="1"/>
    <col min="15597" max="15597" width="25.125" style="555" customWidth="1"/>
    <col min="15598" max="15845" width="9.875" style="555"/>
    <col min="15846" max="15846" width="8.5" style="555" customWidth="1"/>
    <col min="15847" max="15847" width="14" style="555" customWidth="1"/>
    <col min="15848" max="15848" width="17.875" style="555" customWidth="1"/>
    <col min="15849" max="15849" width="45" style="555" bestFit="1" customWidth="1"/>
    <col min="15850" max="15850" width="61.5" style="555" customWidth="1"/>
    <col min="15851" max="15851" width="20.5" style="555" customWidth="1"/>
    <col min="15852" max="15852" width="22.875" style="555" customWidth="1"/>
    <col min="15853" max="15853" width="25.125" style="555" customWidth="1"/>
    <col min="15854" max="16101" width="9.875" style="555"/>
    <col min="16102" max="16102" width="8.5" style="555" customWidth="1"/>
    <col min="16103" max="16103" width="14" style="555" customWidth="1"/>
    <col min="16104" max="16104" width="17.875" style="555" customWidth="1"/>
    <col min="16105" max="16105" width="45" style="555" bestFit="1" customWidth="1"/>
    <col min="16106" max="16106" width="61.5" style="555" customWidth="1"/>
    <col min="16107" max="16107" width="20.5" style="555" customWidth="1"/>
    <col min="16108" max="16108" width="22.875" style="555" customWidth="1"/>
    <col min="16109" max="16109" width="25.125" style="555" customWidth="1"/>
    <col min="16110" max="16384" width="9.875" style="555"/>
  </cols>
  <sheetData>
    <row r="1" spans="1:10" s="546" customFormat="1" ht="40.15" customHeight="1">
      <c r="A1" s="543" t="s">
        <v>290</v>
      </c>
      <c r="B1" s="544"/>
      <c r="C1" s="545"/>
      <c r="D1" s="545"/>
      <c r="E1" s="545"/>
      <c r="F1" s="545"/>
      <c r="G1" s="545"/>
      <c r="H1" s="545"/>
      <c r="I1" s="545"/>
      <c r="J1" s="545"/>
    </row>
    <row r="2" spans="1:10" s="548" customFormat="1" ht="19.899999999999999"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15" customHeight="1">
      <c r="A4" s="545"/>
      <c r="B4" s="991" t="s">
        <v>292</v>
      </c>
      <c r="C4" s="992"/>
      <c r="D4" s="992"/>
      <c r="E4" s="992"/>
      <c r="F4" s="992"/>
      <c r="G4" s="992"/>
      <c r="H4" s="992"/>
      <c r="I4" s="993"/>
      <c r="J4" s="545"/>
    </row>
    <row r="5" spans="1:10" s="548" customFormat="1" ht="25.15" customHeight="1">
      <c r="A5" s="545"/>
      <c r="B5" s="550" t="s">
        <v>293</v>
      </c>
      <c r="C5" s="991" t="s">
        <v>294</v>
      </c>
      <c r="D5" s="992"/>
      <c r="E5" s="992"/>
      <c r="F5" s="992"/>
      <c r="G5" s="992"/>
      <c r="H5" s="992"/>
      <c r="I5" s="993"/>
      <c r="J5" s="545"/>
    </row>
    <row r="6" spans="1:10" s="548" customFormat="1" ht="25.15" customHeight="1">
      <c r="A6" s="545"/>
      <c r="B6" s="550" t="s">
        <v>295</v>
      </c>
      <c r="C6" s="991" t="s">
        <v>296</v>
      </c>
      <c r="D6" s="992"/>
      <c r="E6" s="992"/>
      <c r="F6" s="992"/>
      <c r="G6" s="992"/>
      <c r="H6" s="992"/>
      <c r="I6" s="993"/>
      <c r="J6" s="545"/>
    </row>
    <row r="7" spans="1:10" s="548" customFormat="1" ht="25.15" customHeight="1">
      <c r="A7" s="545"/>
      <c r="B7" s="550" t="s">
        <v>297</v>
      </c>
      <c r="C7" s="991" t="s">
        <v>298</v>
      </c>
      <c r="D7" s="992"/>
      <c r="E7" s="992"/>
      <c r="F7" s="992"/>
      <c r="G7" s="992"/>
      <c r="H7" s="992"/>
      <c r="I7" s="993"/>
      <c r="J7" s="545"/>
    </row>
    <row r="8" spans="1:10" s="548" customFormat="1" ht="25.15"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15" customHeight="1">
      <c r="A10" s="545"/>
      <c r="B10" s="991" t="s">
        <v>300</v>
      </c>
      <c r="C10" s="992"/>
      <c r="D10" s="992"/>
      <c r="E10" s="992"/>
      <c r="F10" s="992"/>
      <c r="G10" s="992"/>
      <c r="H10" s="992"/>
      <c r="I10" s="993"/>
      <c r="J10" s="545"/>
    </row>
    <row r="11" spans="1:10" s="548" customFormat="1" ht="56.45"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50000000000003" customHeight="1">
      <c r="A13" s="545"/>
      <c r="B13" s="995"/>
      <c r="C13" s="997"/>
      <c r="D13" s="550" t="s">
        <v>306</v>
      </c>
      <c r="E13" s="988" t="s">
        <v>307</v>
      </c>
      <c r="F13" s="989"/>
      <c r="G13" s="989"/>
      <c r="H13" s="989"/>
      <c r="I13" s="990"/>
      <c r="J13" s="553"/>
    </row>
    <row r="14" spans="1:10" s="548" customFormat="1" ht="25.15" customHeight="1">
      <c r="A14" s="545"/>
      <c r="B14" s="550" t="s">
        <v>308</v>
      </c>
      <c r="C14" s="991" t="s">
        <v>309</v>
      </c>
      <c r="D14" s="992"/>
      <c r="E14" s="992"/>
      <c r="F14" s="992"/>
      <c r="G14" s="992"/>
      <c r="H14" s="992"/>
      <c r="I14" s="993"/>
      <c r="J14" s="545"/>
    </row>
    <row r="15" spans="1:10" s="548" customFormat="1" ht="25.15"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15" customHeight="1">
      <c r="A17" s="556" t="s">
        <v>310</v>
      </c>
      <c r="B17" s="557"/>
      <c r="C17" s="557"/>
      <c r="D17" s="557"/>
      <c r="E17" s="557"/>
      <c r="F17" s="557"/>
      <c r="G17" s="557"/>
      <c r="H17" s="557"/>
      <c r="I17" s="557"/>
      <c r="J17" s="558"/>
    </row>
    <row r="18" spans="1:10" ht="19.899999999999999" customHeight="1">
      <c r="A18" s="559"/>
      <c r="B18" s="560"/>
      <c r="C18" s="560"/>
      <c r="D18" s="560"/>
      <c r="E18" s="560"/>
      <c r="F18" s="560"/>
      <c r="G18" s="560"/>
      <c r="H18" s="560"/>
      <c r="I18" s="560"/>
    </row>
    <row r="19" spans="1:10" ht="40.15" customHeight="1">
      <c r="A19" s="562" t="s">
        <v>311</v>
      </c>
      <c r="B19" s="560"/>
      <c r="C19" s="563"/>
      <c r="D19" s="563"/>
      <c r="E19" s="560"/>
      <c r="F19" s="560"/>
      <c r="G19" s="560"/>
      <c r="H19" s="560"/>
      <c r="I19" s="560"/>
    </row>
    <row r="20" spans="1:10" ht="48">
      <c r="A20" s="1001" t="s">
        <v>312</v>
      </c>
      <c r="B20" s="1002"/>
      <c r="C20" s="564" t="s">
        <v>313</v>
      </c>
      <c r="D20" s="565" t="s">
        <v>314</v>
      </c>
      <c r="E20" s="565" t="s">
        <v>315</v>
      </c>
      <c r="F20" s="565" t="s">
        <v>316</v>
      </c>
      <c r="G20" s="561"/>
      <c r="H20" s="561"/>
      <c r="I20" s="561"/>
    </row>
    <row r="21" spans="1:10" ht="96">
      <c r="A21" s="1003" t="s">
        <v>317</v>
      </c>
      <c r="B21" s="1002"/>
      <c r="C21" s="566" t="s">
        <v>318</v>
      </c>
      <c r="D21" s="566" t="s">
        <v>319</v>
      </c>
      <c r="E21" s="566" t="s">
        <v>320</v>
      </c>
      <c r="F21" s="566" t="s">
        <v>321</v>
      </c>
      <c r="G21" s="561"/>
      <c r="H21" s="561"/>
      <c r="I21" s="561"/>
    </row>
    <row r="22" spans="1:10" ht="85.5">
      <c r="A22" s="1003" t="s">
        <v>322</v>
      </c>
      <c r="B22" s="1002"/>
      <c r="C22" s="566" t="s">
        <v>323</v>
      </c>
      <c r="D22" s="566" t="s">
        <v>324</v>
      </c>
      <c r="E22" s="566" t="s">
        <v>325</v>
      </c>
      <c r="F22" s="567" t="s">
        <v>326</v>
      </c>
      <c r="G22" s="560"/>
      <c r="H22" s="560"/>
      <c r="I22" s="560"/>
    </row>
    <row r="23" spans="1:10" ht="85.5">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4">
      <c r="A25" s="1004" t="s">
        <v>332</v>
      </c>
      <c r="B25" s="1004"/>
      <c r="C25" s="1004"/>
      <c r="D25" s="1004"/>
      <c r="E25" s="1004"/>
      <c r="F25" s="1004"/>
      <c r="G25" s="1004"/>
      <c r="H25" s="1004"/>
      <c r="I25" s="1004"/>
    </row>
    <row r="26" spans="1:10" ht="24">
      <c r="A26" s="568" t="s">
        <v>333</v>
      </c>
      <c r="B26" s="568"/>
      <c r="C26" s="568"/>
      <c r="D26" s="568"/>
      <c r="E26" s="568"/>
      <c r="F26" s="568"/>
      <c r="G26" s="568"/>
      <c r="H26" s="568"/>
      <c r="I26" s="568"/>
    </row>
    <row r="27" spans="1:10" ht="24">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5" hidden="1" customWidth="1"/>
    <col min="40" max="40" width="10.5" style="575"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2026-03-30T06:26:51Z</dcterms:created>
  <dcterms:modified xsi:type="dcterms:W3CDTF">2026-03-30T06:26:52Z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